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12375"/>
  </bookViews>
  <sheets>
    <sheet name="3-7" sheetId="1" r:id="rId1"/>
    <sheet name="19 день с сырниками для 3-7 лет" sheetId="5" r:id="rId2"/>
  </sheets>
  <definedNames>
    <definedName name="_xlnm._FilterDatabase" localSheetId="0" hidden="1">'3-7'!$C$2:$C$536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F9"/>
  <c r="G325"/>
  <c r="H325"/>
  <c r="I325"/>
  <c r="F325"/>
  <c r="G227"/>
  <c r="H227"/>
  <c r="I227"/>
  <c r="F227"/>
  <c r="G134"/>
  <c r="H134"/>
  <c r="I134"/>
  <c r="F134"/>
  <c r="G105"/>
  <c r="H105"/>
  <c r="I105"/>
  <c r="F105"/>
  <c r="F26" i="5"/>
  <c r="G26"/>
  <c r="H26"/>
  <c r="E26"/>
  <c r="H25"/>
  <c r="F25"/>
  <c r="G25"/>
  <c r="E25"/>
  <c r="G508" i="1" l="1"/>
  <c r="H508"/>
  <c r="I508"/>
  <c r="F508"/>
  <c r="G517" l="1"/>
  <c r="H517"/>
  <c r="I517"/>
  <c r="F517"/>
  <c r="G528"/>
  <c r="H528"/>
  <c r="I528"/>
  <c r="F528"/>
  <c r="G449"/>
  <c r="H449"/>
  <c r="I449"/>
  <c r="F449"/>
  <c r="G439"/>
  <c r="H439"/>
  <c r="I439"/>
  <c r="F439"/>
  <c r="G404"/>
  <c r="H404"/>
  <c r="I404"/>
  <c r="F404"/>
  <c r="G336"/>
  <c r="H336"/>
  <c r="I336"/>
  <c r="F336"/>
  <c r="G318"/>
  <c r="H318"/>
  <c r="I318"/>
  <c r="F318"/>
  <c r="G208"/>
  <c r="H208"/>
  <c r="I208"/>
  <c r="F208"/>
  <c r="I80" l="1"/>
  <c r="I501"/>
  <c r="H501"/>
  <c r="G501"/>
  <c r="F501"/>
  <c r="I500"/>
  <c r="H500"/>
  <c r="G500"/>
  <c r="F500"/>
  <c r="F502" s="1"/>
  <c r="I491"/>
  <c r="H491"/>
  <c r="G491"/>
  <c r="F491"/>
  <c r="I465"/>
  <c r="I475"/>
  <c r="H475"/>
  <c r="G475"/>
  <c r="F475"/>
  <c r="I474"/>
  <c r="I476" s="1"/>
  <c r="H474"/>
  <c r="H476" s="1"/>
  <c r="G474"/>
  <c r="F474"/>
  <c r="F476" s="1"/>
  <c r="I423"/>
  <c r="H423"/>
  <c r="G423"/>
  <c r="F423"/>
  <c r="I422"/>
  <c r="I424" s="1"/>
  <c r="H422"/>
  <c r="H424" s="1"/>
  <c r="G422"/>
  <c r="F422"/>
  <c r="F424" s="1"/>
  <c r="I398"/>
  <c r="H398"/>
  <c r="G398"/>
  <c r="F398"/>
  <c r="I397"/>
  <c r="H397"/>
  <c r="G397"/>
  <c r="F397"/>
  <c r="I369"/>
  <c r="H369"/>
  <c r="G369"/>
  <c r="F369"/>
  <c r="I368"/>
  <c r="I370" s="1"/>
  <c r="H368"/>
  <c r="H370" s="1"/>
  <c r="G368"/>
  <c r="F368"/>
  <c r="F370" s="1"/>
  <c r="I481"/>
  <c r="H481"/>
  <c r="G481"/>
  <c r="F481"/>
  <c r="I345"/>
  <c r="H345"/>
  <c r="G345"/>
  <c r="F345"/>
  <c r="I344"/>
  <c r="H344"/>
  <c r="G344"/>
  <c r="G346" s="1"/>
  <c r="F344"/>
  <c r="I351"/>
  <c r="H351"/>
  <c r="G351"/>
  <c r="F351"/>
  <c r="I290"/>
  <c r="H290"/>
  <c r="G290"/>
  <c r="F290"/>
  <c r="I289"/>
  <c r="I291" s="1"/>
  <c r="H289"/>
  <c r="H291" s="1"/>
  <c r="G289"/>
  <c r="G291" s="1"/>
  <c r="F289"/>
  <c r="F291" s="1"/>
  <c r="I296"/>
  <c r="H296"/>
  <c r="G296"/>
  <c r="F296"/>
  <c r="I242"/>
  <c r="H242"/>
  <c r="G242"/>
  <c r="I236"/>
  <c r="H236"/>
  <c r="G236"/>
  <c r="F236"/>
  <c r="I235"/>
  <c r="I237" s="1"/>
  <c r="H235"/>
  <c r="H237" s="1"/>
  <c r="G235"/>
  <c r="G237" s="1"/>
  <c r="F235"/>
  <c r="F237" s="1"/>
  <c r="I189"/>
  <c r="H189"/>
  <c r="G189"/>
  <c r="F189"/>
  <c r="I182"/>
  <c r="H182"/>
  <c r="G182"/>
  <c r="F182"/>
  <c r="I181"/>
  <c r="I183" s="1"/>
  <c r="H181"/>
  <c r="G181"/>
  <c r="F181"/>
  <c r="I73"/>
  <c r="H73"/>
  <c r="G73"/>
  <c r="F73"/>
  <c r="I74"/>
  <c r="H74"/>
  <c r="G74"/>
  <c r="F74"/>
  <c r="H243" l="1"/>
  <c r="F242"/>
  <c r="F243" s="1"/>
  <c r="G243"/>
  <c r="F346"/>
  <c r="F352" s="1"/>
  <c r="F183"/>
  <c r="G183"/>
  <c r="H346"/>
  <c r="H352" s="1"/>
  <c r="G502"/>
  <c r="G509" s="1"/>
  <c r="H183"/>
  <c r="I346"/>
  <c r="I352" s="1"/>
  <c r="I502"/>
  <c r="I509" s="1"/>
  <c r="G352"/>
  <c r="G370"/>
  <c r="G424"/>
  <c r="G476"/>
  <c r="I482"/>
  <c r="I75"/>
  <c r="F509"/>
  <c r="H502"/>
  <c r="H509" s="1"/>
  <c r="G535" l="1"/>
  <c r="G536" s="1"/>
  <c r="H535"/>
  <c r="H536" s="1"/>
  <c r="I535"/>
  <c r="I536" s="1"/>
  <c r="F535"/>
  <c r="F536" s="1"/>
  <c r="G465"/>
  <c r="G482" s="1"/>
  <c r="H465"/>
  <c r="H482" s="1"/>
  <c r="F465"/>
  <c r="F482" s="1"/>
  <c r="G413"/>
  <c r="H413"/>
  <c r="I413"/>
  <c r="F413"/>
  <c r="G429"/>
  <c r="H429"/>
  <c r="I429"/>
  <c r="F429"/>
  <c r="G399"/>
  <c r="H399"/>
  <c r="I399"/>
  <c r="F399"/>
  <c r="G375"/>
  <c r="H375"/>
  <c r="I375"/>
  <c r="F375"/>
  <c r="G280"/>
  <c r="G297" s="1"/>
  <c r="H280"/>
  <c r="H297" s="1"/>
  <c r="I280"/>
  <c r="I297" s="1"/>
  <c r="F280"/>
  <c r="F297" s="1"/>
  <c r="G306"/>
  <c r="G326" s="1"/>
  <c r="H306"/>
  <c r="H326" s="1"/>
  <c r="I306"/>
  <c r="I326" s="1"/>
  <c r="F306"/>
  <c r="F326" s="1"/>
  <c r="G269"/>
  <c r="H269"/>
  <c r="I269"/>
  <c r="F269"/>
  <c r="G161"/>
  <c r="H161"/>
  <c r="I161"/>
  <c r="F161"/>
  <c r="G54"/>
  <c r="H54"/>
  <c r="I54"/>
  <c r="F54"/>
  <c r="G48"/>
  <c r="H48"/>
  <c r="I48"/>
  <c r="F48"/>
  <c r="G100"/>
  <c r="H100"/>
  <c r="I100"/>
  <c r="F100"/>
  <c r="G89"/>
  <c r="H89"/>
  <c r="H106" s="1"/>
  <c r="I89"/>
  <c r="F89"/>
  <c r="G64"/>
  <c r="H64"/>
  <c r="I64"/>
  <c r="F64"/>
  <c r="G36"/>
  <c r="H36"/>
  <c r="I36"/>
  <c r="F36"/>
  <c r="F106" l="1"/>
  <c r="I106"/>
  <c r="G430"/>
  <c r="G106"/>
  <c r="F430"/>
  <c r="I430"/>
  <c r="H430"/>
  <c r="G262"/>
  <c r="H262"/>
  <c r="I262"/>
  <c r="F262"/>
  <c r="G214"/>
  <c r="H214"/>
  <c r="I214"/>
  <c r="F214"/>
  <c r="G198"/>
  <c r="G215" s="1"/>
  <c r="H198"/>
  <c r="H215" s="1"/>
  <c r="I198"/>
  <c r="F198"/>
  <c r="G154"/>
  <c r="H154"/>
  <c r="I154"/>
  <c r="F154"/>
  <c r="G116"/>
  <c r="H116"/>
  <c r="I116"/>
  <c r="F116"/>
  <c r="G127"/>
  <c r="H127"/>
  <c r="I127"/>
  <c r="F127"/>
  <c r="G75"/>
  <c r="H75"/>
  <c r="I81"/>
  <c r="F75"/>
  <c r="G19"/>
  <c r="H19"/>
  <c r="I19"/>
  <c r="F19"/>
  <c r="I215" l="1"/>
  <c r="F215"/>
  <c r="F135"/>
  <c r="I135"/>
  <c r="H135"/>
  <c r="G135"/>
  <c r="G455"/>
  <c r="G456" s="1"/>
  <c r="H455"/>
  <c r="H456" s="1"/>
  <c r="I455"/>
  <c r="I456" s="1"/>
  <c r="F455"/>
  <c r="F456" s="1"/>
  <c r="G388"/>
  <c r="G405" s="1"/>
  <c r="H388"/>
  <c r="H405" s="1"/>
  <c r="I388"/>
  <c r="I405" s="1"/>
  <c r="F388"/>
  <c r="F405" s="1"/>
  <c r="G360"/>
  <c r="G376" s="1"/>
  <c r="H360"/>
  <c r="H376" s="1"/>
  <c r="I360"/>
  <c r="I376" s="1"/>
  <c r="F360"/>
  <c r="F376" s="1"/>
  <c r="G251"/>
  <c r="H251"/>
  <c r="I251"/>
  <c r="I270" s="1"/>
  <c r="F251"/>
  <c r="I243"/>
  <c r="G172"/>
  <c r="G190" s="1"/>
  <c r="H172"/>
  <c r="H190" s="1"/>
  <c r="I172"/>
  <c r="I190" s="1"/>
  <c r="F172"/>
  <c r="F190" s="1"/>
  <c r="G144"/>
  <c r="G162" s="1"/>
  <c r="H144"/>
  <c r="H162" s="1"/>
  <c r="I144"/>
  <c r="I162" s="1"/>
  <c r="F144"/>
  <c r="F162" s="1"/>
  <c r="G55"/>
  <c r="H55"/>
  <c r="I55"/>
  <c r="F55"/>
  <c r="G27" l="1"/>
  <c r="G28" s="1"/>
  <c r="H27"/>
  <c r="H28" s="1"/>
  <c r="I27"/>
  <c r="I28" s="1"/>
  <c r="F27"/>
  <c r="F28" s="1"/>
</calcChain>
</file>

<file path=xl/sharedStrings.xml><?xml version="1.0" encoding="utf-8"?>
<sst xmlns="http://schemas.openxmlformats.org/spreadsheetml/2006/main" count="901" uniqueCount="219">
  <si>
    <t>1 день</t>
  </si>
  <si>
    <t>Прием пищи</t>
  </si>
  <si>
    <t>№ ТК</t>
  </si>
  <si>
    <t xml:space="preserve">Наименование блюда </t>
  </si>
  <si>
    <t>Вес блюда</t>
  </si>
  <si>
    <t>Пищевые вещества</t>
  </si>
  <si>
    <t>Завтрак</t>
  </si>
  <si>
    <t>Бутерброд с маслом и сыром</t>
  </si>
  <si>
    <t>Энергетическая ценность</t>
  </si>
  <si>
    <t>Итого завтрак</t>
  </si>
  <si>
    <t>2-й завтрак</t>
  </si>
  <si>
    <t>Молоко кипяченое</t>
  </si>
  <si>
    <t>Итого 2-й завтрак</t>
  </si>
  <si>
    <t>Обед</t>
  </si>
  <si>
    <t>Маринад овощной</t>
  </si>
  <si>
    <t>Щи из свежей капусты со сметаной, с мясом</t>
  </si>
  <si>
    <t>Плов с мясом</t>
  </si>
  <si>
    <t>Компот из сухофруктов</t>
  </si>
  <si>
    <t>ГП</t>
  </si>
  <si>
    <t>Хлеб пшеничный</t>
  </si>
  <si>
    <t>Хлеб ржаной</t>
  </si>
  <si>
    <t>Итого обед</t>
  </si>
  <si>
    <t>Уплотненный полдник</t>
  </si>
  <si>
    <t>Рыбные тефтели</t>
  </si>
  <si>
    <t>Пюре картофельное</t>
  </si>
  <si>
    <t>Чай с молоком</t>
  </si>
  <si>
    <t>Итого уплотненный полдник</t>
  </si>
  <si>
    <t>ИТОГО ЗА 1 ДЕНЬ</t>
  </si>
  <si>
    <t>2 день</t>
  </si>
  <si>
    <t>Белки</t>
  </si>
  <si>
    <t>Жиры</t>
  </si>
  <si>
    <t>Углеводы</t>
  </si>
  <si>
    <t>Какао с молоком</t>
  </si>
  <si>
    <t>Напиток из шиповника</t>
  </si>
  <si>
    <t>Кисель из свежих ягод</t>
  </si>
  <si>
    <t>Суп «Волна» со сметаной, с мясом птицы</t>
  </si>
  <si>
    <t xml:space="preserve">Каша перловая рассыпчатая </t>
  </si>
  <si>
    <t xml:space="preserve">Картофельная запеканка с мясом </t>
  </si>
  <si>
    <t>Чай с сахаром</t>
  </si>
  <si>
    <t>3 день</t>
  </si>
  <si>
    <t>Наименование блюда</t>
  </si>
  <si>
    <t>Вес порции</t>
  </si>
  <si>
    <t>Чай с лимоном</t>
  </si>
  <si>
    <t>Бутерброд с маслом</t>
  </si>
  <si>
    <t>Икра кабачковая</t>
  </si>
  <si>
    <t>Голень куриная запеченая</t>
  </si>
  <si>
    <t>Борщ с капустой свежей со сметаной, с мясом</t>
  </si>
  <si>
    <t xml:space="preserve">Макаронные изделия отварные </t>
  </si>
  <si>
    <t>Сок обогащенный</t>
  </si>
  <si>
    <t>Кофейный напиток с молоком</t>
  </si>
  <si>
    <t>Булочка домашняя</t>
  </si>
  <si>
    <t>4 день</t>
  </si>
  <si>
    <t>ИТОГО 2 ДЕНЬ</t>
  </si>
  <si>
    <t>ИТОГО 3 ДЕНЬ</t>
  </si>
  <si>
    <t>Компот из плодов консервированных</t>
  </si>
  <si>
    <t>Салат "Полевой"</t>
  </si>
  <si>
    <t>Сложный гарнир</t>
  </si>
  <si>
    <t>Рис отварной с овощами</t>
  </si>
  <si>
    <t>ИТОГО 4 ДЕНЬ</t>
  </si>
  <si>
    <t>5 день</t>
  </si>
  <si>
    <t xml:space="preserve">Обед </t>
  </si>
  <si>
    <t>Гуляш</t>
  </si>
  <si>
    <t>Запеканка из творога с молоком сгущенным</t>
  </si>
  <si>
    <t>170/20</t>
  </si>
  <si>
    <t>ИТОГО 5 ДЕНЬ</t>
  </si>
  <si>
    <t>6 день</t>
  </si>
  <si>
    <t>Вода бутилированная</t>
  </si>
  <si>
    <t>Салат из свеклы с чесноком и сыром</t>
  </si>
  <si>
    <t>Винегрет овощной</t>
  </si>
  <si>
    <t>200/10</t>
  </si>
  <si>
    <t>ИТОГО 6 ДЕНЬ</t>
  </si>
  <si>
    <t>7 день</t>
  </si>
  <si>
    <t>Макаронные изделия отварные</t>
  </si>
  <si>
    <t>Салат "Рубин"</t>
  </si>
  <si>
    <t>Рассольник ленинградский со сметаной, с мясом</t>
  </si>
  <si>
    <t>206/8</t>
  </si>
  <si>
    <t>Горошек зеленый</t>
  </si>
  <si>
    <t>ИТОГО 7 ДЕНЬ</t>
  </si>
  <si>
    <t xml:space="preserve">Омлет натуральный </t>
  </si>
  <si>
    <t>8 день</t>
  </si>
  <si>
    <t>Суп крестьянский с крупой с мясными консервами</t>
  </si>
  <si>
    <t>Голубцы ленивые в сметанном соусе</t>
  </si>
  <si>
    <t>Гренки с сыром</t>
  </si>
  <si>
    <t>ИТОГО 8 ДЕНЬ</t>
  </si>
  <si>
    <t>9 день</t>
  </si>
  <si>
    <t>Суп молочный с макаронными изделиями</t>
  </si>
  <si>
    <t>Салат с кальмарами "Морской"</t>
  </si>
  <si>
    <t>Суп шахтерский со сметаной, с мясом</t>
  </si>
  <si>
    <t>200/6</t>
  </si>
  <si>
    <t>Жаркое по-домашнему</t>
  </si>
  <si>
    <t>Лимонный напиток</t>
  </si>
  <si>
    <t>Вареники ленивые  с маслом сливочным</t>
  </si>
  <si>
    <t>150/5</t>
  </si>
  <si>
    <t>ИТОГО 9 ДЕНЬ</t>
  </si>
  <si>
    <t>10 день</t>
  </si>
  <si>
    <t>Каша "Рябчик"</t>
  </si>
  <si>
    <t>Салат «Овощная мозайка»</t>
  </si>
  <si>
    <t>ИТОГО 10 ДЕНЬ</t>
  </si>
  <si>
    <t>11 день</t>
  </si>
  <si>
    <t>Щи с курицей, со сметаной</t>
  </si>
  <si>
    <t>Макароны, запеченные с сыром</t>
  </si>
  <si>
    <t>Булочка дорожная</t>
  </si>
  <si>
    <t>ИТОГО 11 ДЕНЬ</t>
  </si>
  <si>
    <t>12 день</t>
  </si>
  <si>
    <t xml:space="preserve">Тефтели из говядины </t>
  </si>
  <si>
    <t>ИТОГО 12 ДЕНЬ</t>
  </si>
  <si>
    <t>13 день</t>
  </si>
  <si>
    <t>Яйцо отварное</t>
  </si>
  <si>
    <t>Картофельное пюре</t>
  </si>
  <si>
    <t>ИТОГО 13 ДЕНЬ</t>
  </si>
  <si>
    <t>14 день</t>
  </si>
  <si>
    <t>170/26</t>
  </si>
  <si>
    <t>Салат из моркови с зеленым горошком</t>
  </si>
  <si>
    <t xml:space="preserve">Кофейный напиток на сгущенном молоке </t>
  </si>
  <si>
    <t>ИТОГО 14 ДЕНЬ</t>
  </si>
  <si>
    <t>15 день</t>
  </si>
  <si>
    <t>Плов с сухофруктами</t>
  </si>
  <si>
    <t>ИТОГО 15 ДЕНЬ</t>
  </si>
  <si>
    <t>16 день</t>
  </si>
  <si>
    <t>Лечо</t>
  </si>
  <si>
    <t>ИТОГО 16 ДЕНЬ</t>
  </si>
  <si>
    <t>17 день</t>
  </si>
  <si>
    <t>Салат из морской капусты с яйцом</t>
  </si>
  <si>
    <t>ИТОГО 17 ДЕНЬ</t>
  </si>
  <si>
    <t>18 день</t>
  </si>
  <si>
    <t>Бефстроганов из куриного филе</t>
  </si>
  <si>
    <t>Макаронные изделия, запеченные с сыром</t>
  </si>
  <si>
    <t>ИТОГО 18 ДЕНЬ</t>
  </si>
  <si>
    <t>19 день</t>
  </si>
  <si>
    <t xml:space="preserve">Кофейный напиток с молоком </t>
  </si>
  <si>
    <t>Биточки из говядины в соусе</t>
  </si>
  <si>
    <t>80/40</t>
  </si>
  <si>
    <t>Итого 19 день</t>
  </si>
  <si>
    <t>20 день</t>
  </si>
  <si>
    <t>Рыба, тушеная в соусе</t>
  </si>
  <si>
    <t>80/30</t>
  </si>
  <si>
    <t>Картофель отварной</t>
  </si>
  <si>
    <t>Каша гречневая на молоке с маслом сливочным</t>
  </si>
  <si>
    <t xml:space="preserve">Суп «Харчо» со сметаной, с мясом </t>
  </si>
  <si>
    <t>Печень «по-строгановски»</t>
  </si>
  <si>
    <t>Рыба по-польски</t>
  </si>
  <si>
    <t>Салат из моркови с кукурузой консервированной</t>
  </si>
  <si>
    <t>Суп – уха с рыбой</t>
  </si>
  <si>
    <t xml:space="preserve">Суп картофельный с макаронными изделиями, с говядиной тушеной </t>
  </si>
  <si>
    <t>Котлеты из говядины</t>
  </si>
  <si>
    <t>Печенье злаковое</t>
  </si>
  <si>
    <t>Фрукты свежие</t>
  </si>
  <si>
    <t>Кисель из свежемороженых ягод</t>
  </si>
  <si>
    <t>Кисломолочный напиток</t>
  </si>
  <si>
    <t>Соус красный основной</t>
  </si>
  <si>
    <t>Напиток витаминизированный "Витошка"</t>
  </si>
  <si>
    <t>Напиток из свежемороженых ягод</t>
  </si>
  <si>
    <t>Сушка на сметане</t>
  </si>
  <si>
    <t xml:space="preserve">Бигус с птицей </t>
  </si>
  <si>
    <t>Горошница</t>
  </si>
  <si>
    <t>Кондитерские изделия</t>
  </si>
  <si>
    <t>Бутерброд с повидлом или джемом</t>
  </si>
  <si>
    <t>Кофейный напиток на молоке</t>
  </si>
  <si>
    <t xml:space="preserve">Кондитерские изделия </t>
  </si>
  <si>
    <t>Котлеты куриные</t>
  </si>
  <si>
    <t>Капуста тушеная</t>
  </si>
  <si>
    <t>Котлеты рыбные</t>
  </si>
  <si>
    <t>Овощи консервированные или свежие</t>
  </si>
  <si>
    <t>Бефстроганов</t>
  </si>
  <si>
    <t>Булочка «Татарочка» с курагой</t>
  </si>
  <si>
    <t>Каша «Дружба»</t>
  </si>
  <si>
    <t>Пирожок печеный с печенью</t>
  </si>
  <si>
    <t>Суп с домашней лапшой с мясом птицы</t>
  </si>
  <si>
    <t>Рыба по-русски с картофелем</t>
  </si>
  <si>
    <t>200/6/10</t>
  </si>
  <si>
    <t>Оладьи со сгущенным молоком</t>
  </si>
  <si>
    <t>Соус молочный</t>
  </si>
  <si>
    <t>200/6/8</t>
  </si>
  <si>
    <t>Свекольник со сметаной, с мясом</t>
  </si>
  <si>
    <t>Суп картофельный с бобовыми, с мясом и гренками из пшеничного хлеба</t>
  </si>
  <si>
    <t>200/8/25</t>
  </si>
  <si>
    <t>200/40</t>
  </si>
  <si>
    <t>Каша пшенная молочная с фруктами</t>
  </si>
  <si>
    <t>43/44</t>
  </si>
  <si>
    <t>48</t>
  </si>
  <si>
    <t>Твороженник песочный</t>
  </si>
  <si>
    <t>Каша ячневая молочная жидкая с фруктами</t>
  </si>
  <si>
    <t>Каша молочная пшеничная жидкая с фруктами</t>
  </si>
  <si>
    <t>Каша овсяная из «Геркулеса» жидкая с фруктами</t>
  </si>
  <si>
    <t>Каша пшенная молочная жидкая с фруктами</t>
  </si>
  <si>
    <t xml:space="preserve">Каша гречневая на молоке с маслом сливочным </t>
  </si>
  <si>
    <t>Суфле из печени</t>
  </si>
  <si>
    <t>Кондитерское изделие</t>
  </si>
  <si>
    <t>25\5\7</t>
  </si>
  <si>
    <t xml:space="preserve">Каша манная молочная жидкая </t>
  </si>
  <si>
    <t>Рулет из мяса птицы с луком и яйцом</t>
  </si>
  <si>
    <t>Салат с кальмарами "Морской" с яблоком</t>
  </si>
  <si>
    <t>Зеленый горошек консервированный</t>
  </si>
  <si>
    <t xml:space="preserve">Каша "Дружба" </t>
  </si>
  <si>
    <t>Суп картофельный с мясными фрикадельками</t>
  </si>
  <si>
    <t xml:space="preserve">Запеканка творожная с изюмом со сгущенным молоком </t>
  </si>
  <si>
    <t>Салат из соленых огурцов  (свежих) с луком</t>
  </si>
  <si>
    <t>66/112</t>
  </si>
  <si>
    <t>210/25</t>
  </si>
  <si>
    <t>100/20</t>
  </si>
  <si>
    <t>30/6</t>
  </si>
  <si>
    <t>Суп картофельный с клецками, с мясом</t>
  </si>
  <si>
    <t>30/5/10</t>
  </si>
  <si>
    <t>30/5</t>
  </si>
  <si>
    <t>30/12</t>
  </si>
  <si>
    <t>30\6</t>
  </si>
  <si>
    <t>Суп с пшенкой и мясом</t>
  </si>
  <si>
    <t>206/5</t>
  </si>
  <si>
    <t>206/10</t>
  </si>
  <si>
    <t>150/20</t>
  </si>
  <si>
    <t>Чай без сахара</t>
  </si>
  <si>
    <t>Сырники из творога со сметаной</t>
  </si>
  <si>
    <t>Икра морковная</t>
  </si>
  <si>
    <t>30\5\10</t>
  </si>
  <si>
    <t xml:space="preserve">               </t>
  </si>
  <si>
    <t>20\21</t>
  </si>
  <si>
    <t>Меню для детей в возрасте от 3-х до 7-ми лет</t>
  </si>
  <si>
    <t>ИТОГО 20 ДЕНЬ</t>
  </si>
  <si>
    <t>ИТОГО 19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</si>
</sst>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1:W536"/>
  <sheetViews>
    <sheetView tabSelected="1" topLeftCell="B1" workbookViewId="0">
      <selection activeCell="D495" sqref="D495"/>
    </sheetView>
  </sheetViews>
  <sheetFormatPr defaultRowHeight="15"/>
  <cols>
    <col min="1" max="1" width="9.140625" customWidth="1"/>
    <col min="2" max="2" width="15.28515625" customWidth="1"/>
    <col min="4" max="4" width="34.7109375" customWidth="1"/>
    <col min="5" max="5" width="11.42578125" bestFit="1" customWidth="1"/>
    <col min="6" max="7" width="9.140625" customWidth="1"/>
    <col min="8" max="8" width="10.140625" customWidth="1"/>
    <col min="9" max="9" width="15.85546875" customWidth="1"/>
  </cols>
  <sheetData>
    <row r="1" spans="2:11" ht="15.75">
      <c r="B1" s="29"/>
      <c r="C1" s="29"/>
      <c r="D1" s="65" t="s">
        <v>216</v>
      </c>
      <c r="E1" s="65"/>
      <c r="F1" s="65"/>
      <c r="G1" s="66"/>
      <c r="H1" s="67"/>
      <c r="I1" s="67"/>
      <c r="J1" s="1"/>
      <c r="K1" s="1"/>
    </row>
    <row r="2" spans="2:11" ht="15.75">
      <c r="B2" s="59" t="s">
        <v>0</v>
      </c>
      <c r="C2" s="60"/>
      <c r="D2" s="60"/>
      <c r="E2" s="60"/>
      <c r="F2" s="60"/>
      <c r="G2" s="60"/>
      <c r="H2" s="60"/>
      <c r="I2" s="61"/>
      <c r="J2" s="1"/>
      <c r="K2" s="1"/>
    </row>
    <row r="3" spans="2:11" ht="25.5" customHeight="1">
      <c r="B3" s="35" t="s">
        <v>1</v>
      </c>
      <c r="C3" s="35" t="s">
        <v>2</v>
      </c>
      <c r="D3" s="35" t="s">
        <v>3</v>
      </c>
      <c r="E3" s="35" t="s">
        <v>4</v>
      </c>
      <c r="F3" s="36" t="s">
        <v>5</v>
      </c>
      <c r="G3" s="37"/>
      <c r="H3" s="38"/>
      <c r="I3" s="35" t="s">
        <v>8</v>
      </c>
      <c r="J3" s="1"/>
      <c r="K3" s="1"/>
    </row>
    <row r="4" spans="2:11" ht="20.25" customHeight="1">
      <c r="B4" s="31"/>
      <c r="C4" s="31"/>
      <c r="D4" s="31"/>
      <c r="E4" s="31"/>
      <c r="F4" s="4" t="s">
        <v>29</v>
      </c>
      <c r="G4" s="4" t="s">
        <v>30</v>
      </c>
      <c r="H4" s="4" t="s">
        <v>31</v>
      </c>
      <c r="I4" s="31"/>
      <c r="J4" s="1"/>
      <c r="K4" s="1"/>
    </row>
    <row r="5" spans="2:11" ht="30">
      <c r="B5" s="35" t="s">
        <v>6</v>
      </c>
      <c r="C5" s="4">
        <v>1</v>
      </c>
      <c r="D5" s="4" t="s">
        <v>85</v>
      </c>
      <c r="E5" s="4">
        <v>200</v>
      </c>
      <c r="F5" s="4">
        <v>6.68</v>
      </c>
      <c r="G5" s="4">
        <v>7.33</v>
      </c>
      <c r="H5" s="4">
        <v>21.85</v>
      </c>
      <c r="I5" s="4">
        <v>179</v>
      </c>
      <c r="J5" s="1"/>
      <c r="K5" s="1"/>
    </row>
    <row r="6" spans="2:11" ht="15.75">
      <c r="B6" s="30"/>
      <c r="C6" s="24">
        <v>57</v>
      </c>
      <c r="D6" s="24" t="s">
        <v>107</v>
      </c>
      <c r="E6" s="24">
        <v>40</v>
      </c>
      <c r="F6" s="24">
        <v>5.0999999999999996</v>
      </c>
      <c r="G6" s="24">
        <v>4.5999999999999996</v>
      </c>
      <c r="H6" s="24">
        <v>0.3</v>
      </c>
      <c r="I6" s="24">
        <v>63</v>
      </c>
      <c r="J6" s="1"/>
      <c r="K6" s="1"/>
    </row>
    <row r="7" spans="2:11" ht="15.75">
      <c r="B7" s="30"/>
      <c r="C7" s="4">
        <v>2</v>
      </c>
      <c r="D7" s="4" t="s">
        <v>7</v>
      </c>
      <c r="E7" s="8" t="s">
        <v>202</v>
      </c>
      <c r="F7" s="4">
        <v>4.5</v>
      </c>
      <c r="G7" s="4">
        <v>6.92</v>
      </c>
      <c r="H7" s="4">
        <v>17.28</v>
      </c>
      <c r="I7" s="4">
        <v>142.01</v>
      </c>
      <c r="J7" s="1"/>
      <c r="K7" s="1"/>
    </row>
    <row r="8" spans="2:11" ht="15.75">
      <c r="B8" s="31"/>
      <c r="C8" s="4">
        <v>3</v>
      </c>
      <c r="D8" s="4" t="s">
        <v>157</v>
      </c>
      <c r="E8" s="4">
        <v>180</v>
      </c>
      <c r="F8" s="4">
        <v>2.5</v>
      </c>
      <c r="G8" s="4">
        <v>3.5</v>
      </c>
      <c r="H8" s="4">
        <v>17.010000000000002</v>
      </c>
      <c r="I8" s="4">
        <v>109.54</v>
      </c>
      <c r="J8" s="1"/>
      <c r="K8" s="1"/>
    </row>
    <row r="9" spans="2:11" ht="15.75" customHeight="1">
      <c r="B9" s="32" t="s">
        <v>9</v>
      </c>
      <c r="C9" s="33"/>
      <c r="D9" s="33"/>
      <c r="E9" s="34"/>
      <c r="F9" s="9">
        <f>F5+F6+F7+F8</f>
        <v>18.78</v>
      </c>
      <c r="G9" s="11">
        <f t="shared" ref="G9:I9" si="0">G5+G6+G7+G8</f>
        <v>22.35</v>
      </c>
      <c r="H9" s="11">
        <f t="shared" si="0"/>
        <v>56.440000000000012</v>
      </c>
      <c r="I9" s="11">
        <f t="shared" si="0"/>
        <v>493.55</v>
      </c>
      <c r="J9" s="1"/>
      <c r="K9" s="1"/>
    </row>
    <row r="10" spans="2:11" ht="15.75">
      <c r="B10" s="35" t="s">
        <v>10</v>
      </c>
      <c r="C10" s="4" t="s">
        <v>18</v>
      </c>
      <c r="D10" s="4" t="s">
        <v>66</v>
      </c>
      <c r="E10" s="4">
        <v>250</v>
      </c>
      <c r="F10" s="4">
        <v>0</v>
      </c>
      <c r="G10" s="4">
        <v>0</v>
      </c>
      <c r="H10" s="4">
        <v>0</v>
      </c>
      <c r="I10" s="4">
        <v>0</v>
      </c>
      <c r="J10" s="1"/>
      <c r="K10" s="1"/>
    </row>
    <row r="11" spans="2:11" ht="15.75" customHeight="1">
      <c r="B11" s="31"/>
      <c r="C11" s="4">
        <v>4</v>
      </c>
      <c r="D11" s="4" t="s">
        <v>11</v>
      </c>
      <c r="E11" s="4">
        <v>180</v>
      </c>
      <c r="F11" s="4">
        <v>5.22</v>
      </c>
      <c r="G11" s="4">
        <v>4.5</v>
      </c>
      <c r="H11" s="4">
        <v>8.69</v>
      </c>
      <c r="I11" s="4">
        <v>97.26</v>
      </c>
      <c r="J11" s="1"/>
      <c r="K11" s="1"/>
    </row>
    <row r="12" spans="2:11" ht="30" customHeight="1">
      <c r="B12" s="32" t="s">
        <v>12</v>
      </c>
      <c r="C12" s="33"/>
      <c r="D12" s="33"/>
      <c r="E12" s="34"/>
      <c r="F12" s="9">
        <v>5.8</v>
      </c>
      <c r="G12" s="9">
        <v>5</v>
      </c>
      <c r="H12" s="9">
        <v>9.66</v>
      </c>
      <c r="I12" s="9">
        <v>108.07</v>
      </c>
      <c r="J12" s="1"/>
      <c r="K12" s="1"/>
    </row>
    <row r="13" spans="2:11" ht="15.75">
      <c r="B13" s="35" t="s">
        <v>13</v>
      </c>
      <c r="C13" s="4">
        <v>5</v>
      </c>
      <c r="D13" s="4" t="s">
        <v>14</v>
      </c>
      <c r="E13" s="4">
        <v>60</v>
      </c>
      <c r="F13" s="4">
        <v>0.93</v>
      </c>
      <c r="G13" s="4">
        <v>6.03</v>
      </c>
      <c r="H13" s="4">
        <v>6.2</v>
      </c>
      <c r="I13" s="4">
        <v>86.67</v>
      </c>
      <c r="J13" s="1"/>
      <c r="K13" s="1"/>
    </row>
    <row r="14" spans="2:11" ht="30">
      <c r="B14" s="30"/>
      <c r="C14" s="4">
        <v>6</v>
      </c>
      <c r="D14" s="4" t="s">
        <v>15</v>
      </c>
      <c r="E14" s="4" t="s">
        <v>207</v>
      </c>
      <c r="F14" s="4">
        <v>2.94</v>
      </c>
      <c r="G14" s="4">
        <v>4.09</v>
      </c>
      <c r="H14" s="4">
        <v>6.86</v>
      </c>
      <c r="I14" s="4">
        <v>88.49</v>
      </c>
      <c r="J14" s="1"/>
      <c r="K14" s="1"/>
    </row>
    <row r="15" spans="2:11" ht="15.75">
      <c r="B15" s="30"/>
      <c r="C15" s="4">
        <v>7</v>
      </c>
      <c r="D15" s="4" t="s">
        <v>16</v>
      </c>
      <c r="E15" s="4">
        <v>180</v>
      </c>
      <c r="F15" s="4">
        <v>12.24</v>
      </c>
      <c r="G15" s="4">
        <v>13.7</v>
      </c>
      <c r="H15" s="4">
        <v>31.67</v>
      </c>
      <c r="I15" s="4">
        <v>298.97000000000003</v>
      </c>
      <c r="J15" s="1"/>
      <c r="K15" s="1"/>
    </row>
    <row r="16" spans="2:11" ht="15.75">
      <c r="B16" s="30"/>
      <c r="C16" s="5">
        <v>8</v>
      </c>
      <c r="D16" s="4" t="s">
        <v>147</v>
      </c>
      <c r="E16" s="4">
        <v>200</v>
      </c>
      <c r="F16" s="4">
        <v>0.26</v>
      </c>
      <c r="G16" s="4">
        <v>0.1</v>
      </c>
      <c r="H16" s="4">
        <v>16.579999999999998</v>
      </c>
      <c r="I16" s="4">
        <v>71</v>
      </c>
      <c r="J16" s="1"/>
      <c r="K16" s="1"/>
    </row>
    <row r="17" spans="2:11" ht="15.75">
      <c r="B17" s="30"/>
      <c r="C17" s="4" t="s">
        <v>18</v>
      </c>
      <c r="D17" s="4" t="s">
        <v>19</v>
      </c>
      <c r="E17" s="4">
        <v>50</v>
      </c>
      <c r="F17" s="4">
        <v>1.4</v>
      </c>
      <c r="G17" s="4">
        <v>0.2</v>
      </c>
      <c r="H17" s="4">
        <v>12.15</v>
      </c>
      <c r="I17" s="4">
        <v>54.5</v>
      </c>
      <c r="J17" s="1"/>
      <c r="K17" s="1"/>
    </row>
    <row r="18" spans="2:11" ht="18.75" customHeight="1">
      <c r="B18" s="31"/>
      <c r="C18" s="4" t="s">
        <v>18</v>
      </c>
      <c r="D18" s="4" t="s">
        <v>20</v>
      </c>
      <c r="E18" s="4">
        <v>50</v>
      </c>
      <c r="F18" s="4">
        <v>2.2400000000000002</v>
      </c>
      <c r="G18" s="4">
        <v>0.44</v>
      </c>
      <c r="H18" s="4">
        <v>15</v>
      </c>
      <c r="I18" s="4">
        <v>65.599999999999994</v>
      </c>
      <c r="J18" s="1"/>
      <c r="K18" s="1"/>
    </row>
    <row r="19" spans="2:11" ht="13.5" customHeight="1">
      <c r="B19" s="32" t="s">
        <v>21</v>
      </c>
      <c r="C19" s="33"/>
      <c r="D19" s="33"/>
      <c r="E19" s="34"/>
      <c r="F19" s="9">
        <f>F13+F14+F15+F16+F17+F18</f>
        <v>20.009999999999998</v>
      </c>
      <c r="G19" s="9">
        <f t="shared" ref="G19:I19" si="1">G13+G14+G15+G16+G17+G18</f>
        <v>24.560000000000002</v>
      </c>
      <c r="H19" s="9">
        <f t="shared" si="1"/>
        <v>88.460000000000008</v>
      </c>
      <c r="I19" s="9">
        <f t="shared" si="1"/>
        <v>665.23</v>
      </c>
      <c r="J19" s="1"/>
      <c r="K19" s="1"/>
    </row>
    <row r="20" spans="2:11" ht="15.75">
      <c r="B20" s="35" t="s">
        <v>22</v>
      </c>
      <c r="C20" s="4">
        <v>9</v>
      </c>
      <c r="D20" s="4" t="s">
        <v>192</v>
      </c>
      <c r="E20" s="4">
        <v>50</v>
      </c>
      <c r="F20" s="4">
        <v>2.5</v>
      </c>
      <c r="G20" s="4">
        <v>0.08</v>
      </c>
      <c r="H20" s="4">
        <v>4.17</v>
      </c>
      <c r="I20" s="4">
        <v>27.5</v>
      </c>
      <c r="J20" s="1"/>
      <c r="K20" s="1"/>
    </row>
    <row r="21" spans="2:11" ht="15.75">
      <c r="B21" s="30"/>
      <c r="C21" s="4">
        <v>10</v>
      </c>
      <c r="D21" s="4" t="s">
        <v>23</v>
      </c>
      <c r="E21" s="4">
        <v>90</v>
      </c>
      <c r="F21" s="4">
        <v>9.5399999999999991</v>
      </c>
      <c r="G21" s="4">
        <v>6.75</v>
      </c>
      <c r="H21" s="4">
        <v>20.34</v>
      </c>
      <c r="I21" s="4">
        <v>180</v>
      </c>
      <c r="J21" s="1"/>
      <c r="K21" s="1"/>
    </row>
    <row r="22" spans="2:11" ht="15.75">
      <c r="B22" s="30"/>
      <c r="C22" s="4">
        <v>11</v>
      </c>
      <c r="D22" s="4" t="s">
        <v>24</v>
      </c>
      <c r="E22" s="4">
        <v>130</v>
      </c>
      <c r="F22" s="4">
        <v>2.4</v>
      </c>
      <c r="G22" s="4">
        <v>4.53</v>
      </c>
      <c r="H22" s="4">
        <v>15.66</v>
      </c>
      <c r="I22" s="4">
        <v>112.95</v>
      </c>
      <c r="J22" s="1"/>
      <c r="K22" s="1"/>
    </row>
    <row r="23" spans="2:11">
      <c r="B23" s="30"/>
      <c r="C23" s="4">
        <v>12</v>
      </c>
      <c r="D23" s="4" t="s">
        <v>42</v>
      </c>
      <c r="E23" s="4">
        <v>180</v>
      </c>
      <c r="F23" s="4">
        <v>0.04</v>
      </c>
      <c r="G23" s="4">
        <v>0</v>
      </c>
      <c r="H23" s="4">
        <v>12.13</v>
      </c>
      <c r="I23" s="4">
        <v>50</v>
      </c>
    </row>
    <row r="24" spans="2:11">
      <c r="B24" s="30"/>
      <c r="C24" s="4" t="s">
        <v>18</v>
      </c>
      <c r="D24" s="4" t="s">
        <v>20</v>
      </c>
      <c r="E24" s="4">
        <v>25</v>
      </c>
      <c r="F24" s="4">
        <v>1.1200000000000001</v>
      </c>
      <c r="G24" s="4">
        <v>0.22</v>
      </c>
      <c r="H24" s="4">
        <v>7.5</v>
      </c>
      <c r="I24" s="4">
        <v>32.799999999999997</v>
      </c>
    </row>
    <row r="25" spans="2:11">
      <c r="B25" s="30"/>
      <c r="C25" s="4" t="s">
        <v>18</v>
      </c>
      <c r="D25" s="4" t="s">
        <v>19</v>
      </c>
      <c r="E25" s="4">
        <v>25</v>
      </c>
      <c r="F25" s="4">
        <v>1.4</v>
      </c>
      <c r="G25" s="4">
        <v>0.2</v>
      </c>
      <c r="H25" s="4">
        <v>12.15</v>
      </c>
      <c r="I25" s="4">
        <v>54.5</v>
      </c>
    </row>
    <row r="26" spans="2:11" ht="15" customHeight="1">
      <c r="B26" s="31"/>
      <c r="C26" s="4">
        <v>13</v>
      </c>
      <c r="D26" s="4" t="s">
        <v>146</v>
      </c>
      <c r="E26" s="4">
        <v>100</v>
      </c>
      <c r="F26" s="4">
        <v>1.36</v>
      </c>
      <c r="G26" s="4">
        <v>0.46</v>
      </c>
      <c r="H26" s="4">
        <v>18.899999999999999</v>
      </c>
      <c r="I26" s="4">
        <v>86.4</v>
      </c>
    </row>
    <row r="27" spans="2:11">
      <c r="B27" s="32" t="s">
        <v>26</v>
      </c>
      <c r="C27" s="33"/>
      <c r="D27" s="33"/>
      <c r="E27" s="34"/>
      <c r="F27" s="9">
        <f>F20+F21+F22+F23+F24+F25+F26</f>
        <v>18.359999999999996</v>
      </c>
      <c r="G27" s="9">
        <f t="shared" ref="G27:I27" si="2">G20+G21+G22+G23+G24+G25+G26</f>
        <v>12.24</v>
      </c>
      <c r="H27" s="9">
        <f t="shared" si="2"/>
        <v>90.85</v>
      </c>
      <c r="I27" s="9">
        <f t="shared" si="2"/>
        <v>544.15</v>
      </c>
    </row>
    <row r="28" spans="2:11">
      <c r="B28" s="32" t="s">
        <v>27</v>
      </c>
      <c r="C28" s="33"/>
      <c r="D28" s="33"/>
      <c r="E28" s="34"/>
      <c r="F28" s="9">
        <f>F9+F12+F19+F27</f>
        <v>62.95</v>
      </c>
      <c r="G28" s="9">
        <f t="shared" ref="G28:I28" si="3">G9+G12+G19+G27</f>
        <v>64.150000000000006</v>
      </c>
      <c r="H28" s="9">
        <f t="shared" si="3"/>
        <v>245.41</v>
      </c>
      <c r="I28" s="9">
        <f t="shared" si="3"/>
        <v>1811</v>
      </c>
    </row>
    <row r="29" spans="2:11">
      <c r="B29" s="10"/>
      <c r="C29" s="10"/>
      <c r="D29" s="10"/>
      <c r="E29" s="10"/>
      <c r="F29" s="10"/>
      <c r="G29" s="10"/>
      <c r="H29" s="10"/>
      <c r="I29" s="10"/>
    </row>
    <row r="30" spans="2:11" ht="14.25" customHeight="1">
      <c r="B30" s="44" t="s">
        <v>28</v>
      </c>
      <c r="C30" s="44"/>
      <c r="D30" s="44"/>
      <c r="E30" s="44"/>
      <c r="F30" s="44"/>
      <c r="G30" s="44"/>
      <c r="H30" s="44"/>
      <c r="I30" s="44"/>
    </row>
    <row r="31" spans="2:11">
      <c r="B31" s="35" t="s">
        <v>1</v>
      </c>
      <c r="C31" s="35" t="s">
        <v>2</v>
      </c>
      <c r="D31" s="35" t="s">
        <v>3</v>
      </c>
      <c r="E31" s="35" t="s">
        <v>4</v>
      </c>
      <c r="F31" s="36" t="s">
        <v>5</v>
      </c>
      <c r="G31" s="37"/>
      <c r="H31" s="38"/>
      <c r="I31" s="35" t="s">
        <v>8</v>
      </c>
    </row>
    <row r="32" spans="2:11">
      <c r="B32" s="31"/>
      <c r="C32" s="31"/>
      <c r="D32" s="31"/>
      <c r="E32" s="31"/>
      <c r="F32" s="4" t="s">
        <v>29</v>
      </c>
      <c r="G32" s="4" t="s">
        <v>30</v>
      </c>
      <c r="H32" s="4" t="s">
        <v>31</v>
      </c>
      <c r="I32" s="31"/>
    </row>
    <row r="33" spans="2:9" ht="30">
      <c r="B33" s="35" t="s">
        <v>6</v>
      </c>
      <c r="C33" s="4">
        <v>14</v>
      </c>
      <c r="D33" s="4" t="s">
        <v>177</v>
      </c>
      <c r="E33" s="4">
        <v>200</v>
      </c>
      <c r="F33" s="4">
        <v>8.48</v>
      </c>
      <c r="G33" s="4">
        <v>9.33</v>
      </c>
      <c r="H33" s="4">
        <v>35.72</v>
      </c>
      <c r="I33" s="4">
        <v>259.2</v>
      </c>
    </row>
    <row r="34" spans="2:9">
      <c r="B34" s="30"/>
      <c r="C34" s="4">
        <v>15</v>
      </c>
      <c r="D34" s="4" t="s">
        <v>43</v>
      </c>
      <c r="E34" s="8" t="s">
        <v>200</v>
      </c>
      <c r="F34" s="4">
        <v>2.8</v>
      </c>
      <c r="G34" s="4">
        <v>4.6900000000000004</v>
      </c>
      <c r="H34" s="4">
        <v>24.68</v>
      </c>
      <c r="I34" s="4">
        <v>152.13</v>
      </c>
    </row>
    <row r="35" spans="2:9">
      <c r="B35" s="31"/>
      <c r="C35" s="4">
        <v>16</v>
      </c>
      <c r="D35" s="4" t="s">
        <v>32</v>
      </c>
      <c r="E35" s="4">
        <v>180</v>
      </c>
      <c r="F35" s="4">
        <v>2.2999999999999998</v>
      </c>
      <c r="G35" s="4">
        <v>3.44</v>
      </c>
      <c r="H35" s="4">
        <v>16.89</v>
      </c>
      <c r="I35" s="4">
        <v>107.72</v>
      </c>
    </row>
    <row r="36" spans="2:9">
      <c r="B36" s="32" t="s">
        <v>9</v>
      </c>
      <c r="C36" s="33"/>
      <c r="D36" s="33"/>
      <c r="E36" s="34"/>
      <c r="F36" s="9">
        <f>F33+F34+F35</f>
        <v>13.580000000000002</v>
      </c>
      <c r="G36" s="9">
        <f t="shared" ref="G36:I36" si="4">G33+G34+G35</f>
        <v>17.46</v>
      </c>
      <c r="H36" s="9">
        <f t="shared" si="4"/>
        <v>77.289999999999992</v>
      </c>
      <c r="I36" s="9">
        <f t="shared" si="4"/>
        <v>519.04999999999995</v>
      </c>
    </row>
    <row r="37" spans="2:9">
      <c r="B37" s="35" t="s">
        <v>10</v>
      </c>
      <c r="C37" s="4" t="s">
        <v>18</v>
      </c>
      <c r="D37" s="4" t="s">
        <v>66</v>
      </c>
      <c r="E37" s="4">
        <v>250</v>
      </c>
      <c r="F37" s="4">
        <v>0</v>
      </c>
      <c r="G37" s="4">
        <v>0</v>
      </c>
      <c r="H37" s="4">
        <v>0</v>
      </c>
      <c r="I37" s="4">
        <v>0</v>
      </c>
    </row>
    <row r="38" spans="2:9">
      <c r="B38" s="31"/>
      <c r="C38" s="4">
        <v>17</v>
      </c>
      <c r="D38" s="4" t="s">
        <v>148</v>
      </c>
      <c r="E38" s="4">
        <v>180</v>
      </c>
      <c r="F38" s="4">
        <v>5.22</v>
      </c>
      <c r="G38" s="4">
        <v>5.76</v>
      </c>
      <c r="H38" s="4">
        <v>7.2</v>
      </c>
      <c r="I38" s="4">
        <v>106.2</v>
      </c>
    </row>
    <row r="39" spans="2:9">
      <c r="B39" s="32" t="s">
        <v>12</v>
      </c>
      <c r="C39" s="33"/>
      <c r="D39" s="33"/>
      <c r="E39" s="34"/>
      <c r="F39" s="9">
        <v>5.22</v>
      </c>
      <c r="G39" s="9">
        <v>5.76</v>
      </c>
      <c r="H39" s="9">
        <v>7.2</v>
      </c>
      <c r="I39" s="9">
        <v>106.2</v>
      </c>
    </row>
    <row r="40" spans="2:9" ht="30">
      <c r="B40" s="35" t="s">
        <v>13</v>
      </c>
      <c r="C40" s="4">
        <v>18</v>
      </c>
      <c r="D40" s="4" t="s">
        <v>67</v>
      </c>
      <c r="E40" s="4">
        <v>60</v>
      </c>
      <c r="F40" s="4">
        <v>1.93</v>
      </c>
      <c r="G40" s="4">
        <v>3.89</v>
      </c>
      <c r="H40" s="4">
        <v>5.37</v>
      </c>
      <c r="I40" s="4">
        <v>65.33</v>
      </c>
    </row>
    <row r="41" spans="2:9" ht="30">
      <c r="B41" s="30"/>
      <c r="C41" s="4">
        <v>19</v>
      </c>
      <c r="D41" s="4" t="s">
        <v>35</v>
      </c>
      <c r="E41" s="4" t="s">
        <v>208</v>
      </c>
      <c r="F41" s="4">
        <v>6.45</v>
      </c>
      <c r="G41" s="4">
        <v>6.62</v>
      </c>
      <c r="H41" s="4">
        <v>14.52</v>
      </c>
      <c r="I41" s="4">
        <v>160</v>
      </c>
    </row>
    <row r="42" spans="2:9">
      <c r="B42" s="30"/>
      <c r="C42" s="5">
        <v>20</v>
      </c>
      <c r="D42" s="4" t="s">
        <v>144</v>
      </c>
      <c r="E42" s="4">
        <v>80</v>
      </c>
      <c r="F42" s="5">
        <v>12.64</v>
      </c>
      <c r="G42" s="5">
        <v>10.53</v>
      </c>
      <c r="H42" s="5">
        <v>12.9</v>
      </c>
      <c r="I42" s="5">
        <v>195.55</v>
      </c>
    </row>
    <row r="43" spans="2:9" ht="19.5" customHeight="1">
      <c r="B43" s="30"/>
      <c r="C43" s="5">
        <v>21</v>
      </c>
      <c r="D43" s="4" t="s">
        <v>149</v>
      </c>
      <c r="E43" s="4">
        <v>40</v>
      </c>
      <c r="F43" s="5">
        <v>0.33</v>
      </c>
      <c r="G43" s="5">
        <v>1.28</v>
      </c>
      <c r="H43" s="5">
        <v>1.89</v>
      </c>
      <c r="I43" s="5">
        <v>19.43</v>
      </c>
    </row>
    <row r="44" spans="2:9">
      <c r="B44" s="30"/>
      <c r="C44" s="12">
        <v>38</v>
      </c>
      <c r="D44" s="13" t="s">
        <v>47</v>
      </c>
      <c r="E44" s="12">
        <v>130</v>
      </c>
      <c r="F44" s="13">
        <v>4.5</v>
      </c>
      <c r="G44" s="13">
        <v>4</v>
      </c>
      <c r="H44" s="13">
        <v>27.9</v>
      </c>
      <c r="I44" s="13">
        <v>161.69999999999999</v>
      </c>
    </row>
    <row r="45" spans="2:9">
      <c r="B45" s="30"/>
      <c r="C45" s="4">
        <v>23</v>
      </c>
      <c r="D45" s="4" t="s">
        <v>17</v>
      </c>
      <c r="E45" s="4">
        <v>180</v>
      </c>
      <c r="F45" s="4">
        <v>0.44</v>
      </c>
      <c r="G45" s="4">
        <v>0</v>
      </c>
      <c r="H45" s="4">
        <v>22.89</v>
      </c>
      <c r="I45" s="4">
        <v>96</v>
      </c>
    </row>
    <row r="46" spans="2:9">
      <c r="B46" s="30"/>
      <c r="C46" s="4" t="s">
        <v>18</v>
      </c>
      <c r="D46" s="4" t="s">
        <v>20</v>
      </c>
      <c r="E46" s="4">
        <v>50</v>
      </c>
      <c r="F46" s="4">
        <v>2.2400000000000002</v>
      </c>
      <c r="G46" s="4">
        <v>0.44</v>
      </c>
      <c r="H46" s="4">
        <v>15</v>
      </c>
      <c r="I46" s="4">
        <v>65.599999999999994</v>
      </c>
    </row>
    <row r="47" spans="2:9" ht="30" customHeight="1">
      <c r="B47" s="31"/>
      <c r="C47" s="4" t="s">
        <v>18</v>
      </c>
      <c r="D47" s="4" t="s">
        <v>19</v>
      </c>
      <c r="E47" s="4">
        <v>25</v>
      </c>
      <c r="F47" s="4">
        <v>1.4</v>
      </c>
      <c r="G47" s="4">
        <v>0.2</v>
      </c>
      <c r="H47" s="4">
        <v>12.15</v>
      </c>
      <c r="I47" s="4">
        <v>54.5</v>
      </c>
    </row>
    <row r="48" spans="2:9">
      <c r="B48" s="32" t="s">
        <v>21</v>
      </c>
      <c r="C48" s="33"/>
      <c r="D48" s="33"/>
      <c r="E48" s="34"/>
      <c r="F48" s="9">
        <f>F40+F41+F42+F43+F44+F45+F46+F47</f>
        <v>29.93</v>
      </c>
      <c r="G48" s="9">
        <f t="shared" ref="G48:I48" si="5">G40+G41+G42+G43+G44+G45+G46+G47</f>
        <v>26.96</v>
      </c>
      <c r="H48" s="9">
        <f t="shared" si="5"/>
        <v>112.62</v>
      </c>
      <c r="I48" s="9">
        <f t="shared" si="5"/>
        <v>818.11</v>
      </c>
    </row>
    <row r="49" spans="2:9">
      <c r="B49" s="35" t="s">
        <v>22</v>
      </c>
      <c r="C49" s="4">
        <v>24</v>
      </c>
      <c r="D49" s="4" t="s">
        <v>37</v>
      </c>
      <c r="E49" s="4">
        <v>200</v>
      </c>
      <c r="F49" s="4">
        <v>10.3</v>
      </c>
      <c r="G49" s="4">
        <v>11.62</v>
      </c>
      <c r="H49" s="4">
        <v>24.89</v>
      </c>
      <c r="I49" s="4">
        <v>245.49</v>
      </c>
    </row>
    <row r="50" spans="2:9">
      <c r="B50" s="30"/>
      <c r="C50" s="4" t="s">
        <v>18</v>
      </c>
      <c r="D50" s="4" t="s">
        <v>19</v>
      </c>
      <c r="E50" s="4">
        <v>25</v>
      </c>
      <c r="F50" s="4">
        <v>1.4</v>
      </c>
      <c r="G50" s="4">
        <v>0.2</v>
      </c>
      <c r="H50" s="4">
        <v>12.15</v>
      </c>
      <c r="I50" s="4">
        <v>54.5</v>
      </c>
    </row>
    <row r="51" spans="2:9">
      <c r="B51" s="30"/>
      <c r="C51" s="4">
        <v>25</v>
      </c>
      <c r="D51" s="4" t="s">
        <v>33</v>
      </c>
      <c r="E51" s="4">
        <v>180</v>
      </c>
      <c r="F51" s="4">
        <v>0.32</v>
      </c>
      <c r="G51" s="4">
        <v>0.15</v>
      </c>
      <c r="H51" s="4">
        <v>19.45</v>
      </c>
      <c r="I51" s="4">
        <v>80</v>
      </c>
    </row>
    <row r="52" spans="2:9">
      <c r="B52" s="30"/>
      <c r="C52" s="12" t="s">
        <v>18</v>
      </c>
      <c r="D52" s="12" t="s">
        <v>145</v>
      </c>
      <c r="E52" s="4">
        <v>30</v>
      </c>
      <c r="F52" s="4">
        <v>1.95</v>
      </c>
      <c r="G52" s="4">
        <v>5.85</v>
      </c>
      <c r="H52" s="4">
        <v>18</v>
      </c>
      <c r="I52" s="4">
        <v>132</v>
      </c>
    </row>
    <row r="53" spans="2:9" ht="15.75">
      <c r="B53" s="31"/>
      <c r="C53" s="4">
        <v>13</v>
      </c>
      <c r="D53" s="4" t="s">
        <v>146</v>
      </c>
      <c r="E53" s="14">
        <v>100</v>
      </c>
      <c r="F53" s="14">
        <v>1.36</v>
      </c>
      <c r="G53" s="14">
        <v>0.46</v>
      </c>
      <c r="H53" s="14">
        <v>18.899999999999999</v>
      </c>
      <c r="I53" s="14">
        <v>86.4</v>
      </c>
    </row>
    <row r="54" spans="2:9">
      <c r="B54" s="32" t="s">
        <v>26</v>
      </c>
      <c r="C54" s="33"/>
      <c r="D54" s="33"/>
      <c r="E54" s="34"/>
      <c r="F54" s="9">
        <f>F49+F50+F51+F52+F53</f>
        <v>15.33</v>
      </c>
      <c r="G54" s="9">
        <f t="shared" ref="G54:I54" si="6">G49+G50+G51+G52+G53</f>
        <v>18.28</v>
      </c>
      <c r="H54" s="9">
        <f t="shared" si="6"/>
        <v>93.389999999999986</v>
      </c>
      <c r="I54" s="9">
        <f t="shared" si="6"/>
        <v>598.39</v>
      </c>
    </row>
    <row r="55" spans="2:9">
      <c r="B55" s="32" t="s">
        <v>52</v>
      </c>
      <c r="C55" s="33"/>
      <c r="D55" s="33"/>
      <c r="E55" s="34"/>
      <c r="F55" s="9">
        <f>F36+F39+F48+F54</f>
        <v>64.06</v>
      </c>
      <c r="G55" s="9">
        <f>G36+G39+G48+G54</f>
        <v>68.460000000000008</v>
      </c>
      <c r="H55" s="9">
        <f>H36+H39+H48+H54</f>
        <v>290.5</v>
      </c>
      <c r="I55" s="9">
        <f>I36+I39+I48+I54</f>
        <v>2041.75</v>
      </c>
    </row>
    <row r="56" spans="2:9" ht="30" customHeight="1">
      <c r="B56" s="15"/>
      <c r="C56" s="15"/>
      <c r="D56" s="15"/>
      <c r="E56" s="15"/>
      <c r="F56" s="15"/>
      <c r="G56" s="15"/>
      <c r="H56" s="15"/>
      <c r="I56" s="15"/>
    </row>
    <row r="57" spans="2:9">
      <c r="B57" s="47" t="s">
        <v>39</v>
      </c>
      <c r="C57" s="48"/>
      <c r="D57" s="48"/>
      <c r="E57" s="48"/>
      <c r="F57" s="48"/>
      <c r="G57" s="48"/>
      <c r="H57" s="48"/>
      <c r="I57" s="49"/>
    </row>
    <row r="58" spans="2:9">
      <c r="B58" s="35" t="s">
        <v>1</v>
      </c>
      <c r="C58" s="35" t="s">
        <v>2</v>
      </c>
      <c r="D58" s="35" t="s">
        <v>40</v>
      </c>
      <c r="E58" s="35" t="s">
        <v>41</v>
      </c>
      <c r="F58" s="36" t="s">
        <v>5</v>
      </c>
      <c r="G58" s="37"/>
      <c r="H58" s="38"/>
      <c r="I58" s="35" t="s">
        <v>8</v>
      </c>
    </row>
    <row r="59" spans="2:9">
      <c r="B59" s="31"/>
      <c r="C59" s="31"/>
      <c r="D59" s="31"/>
      <c r="E59" s="31"/>
      <c r="F59" s="4" t="s">
        <v>29</v>
      </c>
      <c r="G59" s="4" t="s">
        <v>30</v>
      </c>
      <c r="H59" s="4" t="s">
        <v>31</v>
      </c>
      <c r="I59" s="31"/>
    </row>
    <row r="60" spans="2:9" ht="30">
      <c r="B60" s="35" t="s">
        <v>6</v>
      </c>
      <c r="C60" s="4">
        <v>26</v>
      </c>
      <c r="D60" s="4" t="s">
        <v>137</v>
      </c>
      <c r="E60" s="4">
        <v>200</v>
      </c>
      <c r="F60" s="4">
        <v>6.52</v>
      </c>
      <c r="G60" s="4">
        <v>6.94</v>
      </c>
      <c r="H60" s="4">
        <v>38.19</v>
      </c>
      <c r="I60" s="4">
        <v>253</v>
      </c>
    </row>
    <row r="61" spans="2:9">
      <c r="B61" s="30"/>
      <c r="C61" s="25">
        <v>57</v>
      </c>
      <c r="D61" s="25" t="s">
        <v>107</v>
      </c>
      <c r="E61" s="25">
        <v>40</v>
      </c>
      <c r="F61" s="25">
        <v>5.0999999999999996</v>
      </c>
      <c r="G61" s="25">
        <v>4.5999999999999996</v>
      </c>
      <c r="H61" s="25">
        <v>0.3</v>
      </c>
      <c r="I61" s="25">
        <v>63</v>
      </c>
    </row>
    <row r="62" spans="2:9">
      <c r="B62" s="30"/>
      <c r="C62" s="4">
        <v>3</v>
      </c>
      <c r="D62" s="4" t="s">
        <v>49</v>
      </c>
      <c r="E62" s="4">
        <v>200</v>
      </c>
      <c r="F62" s="4">
        <v>2.5</v>
      </c>
      <c r="G62" s="4">
        <v>3.5</v>
      </c>
      <c r="H62" s="4">
        <v>17.010000000000002</v>
      </c>
      <c r="I62" s="4">
        <v>109.54</v>
      </c>
    </row>
    <row r="63" spans="2:9">
      <c r="B63" s="31"/>
      <c r="C63" s="4">
        <v>2</v>
      </c>
      <c r="D63" s="4" t="s">
        <v>7</v>
      </c>
      <c r="E63" s="8" t="s">
        <v>202</v>
      </c>
      <c r="F63" s="4">
        <v>4.5</v>
      </c>
      <c r="G63" s="4">
        <v>6.92</v>
      </c>
      <c r="H63" s="4">
        <v>17.28</v>
      </c>
      <c r="I63" s="4">
        <v>142.01</v>
      </c>
    </row>
    <row r="64" spans="2:9">
      <c r="B64" s="32" t="s">
        <v>9</v>
      </c>
      <c r="C64" s="33"/>
      <c r="D64" s="33"/>
      <c r="E64" s="34"/>
      <c r="F64" s="9">
        <f>F60+F78+F63</f>
        <v>11.059999999999999</v>
      </c>
      <c r="G64" s="9">
        <f>G60+G78+G63</f>
        <v>13.86</v>
      </c>
      <c r="H64" s="9">
        <f>H60+H78+H63</f>
        <v>67.599999999999994</v>
      </c>
      <c r="I64" s="9">
        <f>I60+I78+I63</f>
        <v>445.01</v>
      </c>
    </row>
    <row r="65" spans="2:9">
      <c r="B65" s="45" t="s">
        <v>10</v>
      </c>
      <c r="C65" s="4" t="s">
        <v>18</v>
      </c>
      <c r="D65" s="4" t="s">
        <v>66</v>
      </c>
      <c r="E65" s="4">
        <v>250</v>
      </c>
      <c r="F65" s="4">
        <v>0</v>
      </c>
      <c r="G65" s="4">
        <v>0</v>
      </c>
      <c r="H65" s="4">
        <v>0</v>
      </c>
      <c r="I65" s="4">
        <v>0</v>
      </c>
    </row>
    <row r="66" spans="2:9" ht="30">
      <c r="B66" s="46"/>
      <c r="C66" s="4" t="s">
        <v>18</v>
      </c>
      <c r="D66" s="4" t="s">
        <v>150</v>
      </c>
      <c r="E66" s="4">
        <v>150</v>
      </c>
      <c r="F66" s="4">
        <v>0</v>
      </c>
      <c r="G66" s="4">
        <v>0</v>
      </c>
      <c r="H66" s="8">
        <v>14.3</v>
      </c>
      <c r="I66" s="4">
        <v>56.3</v>
      </c>
    </row>
    <row r="67" spans="2:9">
      <c r="B67" s="32" t="s">
        <v>12</v>
      </c>
      <c r="C67" s="33"/>
      <c r="D67" s="33"/>
      <c r="E67" s="34"/>
      <c r="F67" s="9">
        <v>0</v>
      </c>
      <c r="G67" s="9">
        <v>0</v>
      </c>
      <c r="H67" s="9">
        <v>14.3</v>
      </c>
      <c r="I67" s="9">
        <v>56.3</v>
      </c>
    </row>
    <row r="68" spans="2:9">
      <c r="B68" s="35" t="s">
        <v>13</v>
      </c>
      <c r="C68" s="4">
        <v>27</v>
      </c>
      <c r="D68" s="4" t="s">
        <v>44</v>
      </c>
      <c r="E68" s="4">
        <v>60</v>
      </c>
      <c r="F68" s="4">
        <v>1.4</v>
      </c>
      <c r="G68" s="4">
        <v>10.8</v>
      </c>
      <c r="H68" s="4">
        <v>4.0999999999999996</v>
      </c>
      <c r="I68" s="4">
        <v>119.9</v>
      </c>
    </row>
    <row r="69" spans="2:9" ht="30">
      <c r="B69" s="30"/>
      <c r="C69" s="4">
        <v>28</v>
      </c>
      <c r="D69" s="4" t="s">
        <v>46</v>
      </c>
      <c r="E69" s="4" t="s">
        <v>88</v>
      </c>
      <c r="F69" s="4">
        <v>3.51</v>
      </c>
      <c r="G69" s="4">
        <v>5.27</v>
      </c>
      <c r="H69" s="4">
        <v>9.77</v>
      </c>
      <c r="I69" s="4">
        <v>206</v>
      </c>
    </row>
    <row r="70" spans="2:9">
      <c r="B70" s="30"/>
      <c r="C70" s="4">
        <v>29</v>
      </c>
      <c r="D70" s="4" t="s">
        <v>154</v>
      </c>
      <c r="E70" s="4">
        <v>120</v>
      </c>
      <c r="F70" s="4">
        <v>9.6</v>
      </c>
      <c r="G70" s="4">
        <v>3.75</v>
      </c>
      <c r="H70" s="4">
        <v>24.6</v>
      </c>
      <c r="I70" s="4">
        <v>190.8</v>
      </c>
    </row>
    <row r="71" spans="2:9">
      <c r="B71" s="30"/>
      <c r="C71" s="4">
        <v>37</v>
      </c>
      <c r="D71" s="4" t="s">
        <v>45</v>
      </c>
      <c r="E71" s="4">
        <v>110</v>
      </c>
      <c r="F71" s="4">
        <v>12.4</v>
      </c>
      <c r="G71" s="4">
        <v>9.17</v>
      </c>
      <c r="H71" s="4">
        <v>0.04</v>
      </c>
      <c r="I71" s="4">
        <v>261.8</v>
      </c>
    </row>
    <row r="72" spans="2:9" ht="30">
      <c r="B72" s="30"/>
      <c r="C72" s="4">
        <v>31</v>
      </c>
      <c r="D72" s="4" t="s">
        <v>54</v>
      </c>
      <c r="E72" s="4">
        <v>180</v>
      </c>
      <c r="F72" s="4">
        <v>0.24</v>
      </c>
      <c r="G72" s="4">
        <v>0</v>
      </c>
      <c r="H72" s="4">
        <v>38.76</v>
      </c>
      <c r="I72" s="4">
        <v>150.36000000000001</v>
      </c>
    </row>
    <row r="73" spans="2:9">
      <c r="B73" s="30"/>
      <c r="C73" s="4" t="s">
        <v>18</v>
      </c>
      <c r="D73" s="4" t="s">
        <v>20</v>
      </c>
      <c r="E73" s="4">
        <v>50</v>
      </c>
      <c r="F73" s="4">
        <f>1.12*2</f>
        <v>2.2400000000000002</v>
      </c>
      <c r="G73" s="4">
        <f>0.22*2</f>
        <v>0.44</v>
      </c>
      <c r="H73" s="4">
        <f>7.5*2</f>
        <v>15</v>
      </c>
      <c r="I73" s="4">
        <f>32.8*2</f>
        <v>65.599999999999994</v>
      </c>
    </row>
    <row r="74" spans="2:9" ht="27.6" customHeight="1">
      <c r="B74" s="31"/>
      <c r="C74" s="4" t="s">
        <v>18</v>
      </c>
      <c r="D74" s="4" t="s">
        <v>19</v>
      </c>
      <c r="E74" s="4">
        <v>50</v>
      </c>
      <c r="F74" s="4">
        <f>1.4*2</f>
        <v>2.8</v>
      </c>
      <c r="G74" s="4">
        <f>0.2*2</f>
        <v>0.4</v>
      </c>
      <c r="H74" s="4">
        <f>12.15*2</f>
        <v>24.3</v>
      </c>
      <c r="I74" s="4">
        <f>54.5*2</f>
        <v>109</v>
      </c>
    </row>
    <row r="75" spans="2:9" ht="19.5" customHeight="1">
      <c r="B75" s="32" t="s">
        <v>21</v>
      </c>
      <c r="C75" s="33"/>
      <c r="D75" s="33"/>
      <c r="E75" s="34"/>
      <c r="F75" s="9">
        <f>F68+F69+F71+F96+F72+F73+F74</f>
        <v>28.669999999999998</v>
      </c>
      <c r="G75" s="9">
        <f>G68+G69+G71+G96+G72+G73+G74</f>
        <v>34.659999999999997</v>
      </c>
      <c r="H75" s="9">
        <f>H68+H69+H71+H96+H72+H73+H74</f>
        <v>130.34</v>
      </c>
      <c r="I75" s="9">
        <f>I68+I69+I95+I70+I72+I73+I74</f>
        <v>932.16000000000008</v>
      </c>
    </row>
    <row r="76" spans="2:9" ht="30">
      <c r="B76" s="35" t="s">
        <v>22</v>
      </c>
      <c r="C76" s="4">
        <v>32</v>
      </c>
      <c r="D76" s="4" t="s">
        <v>195</v>
      </c>
      <c r="E76" s="4" t="s">
        <v>176</v>
      </c>
      <c r="F76" s="4">
        <v>44.56</v>
      </c>
      <c r="G76" s="4">
        <v>32.06</v>
      </c>
      <c r="H76" s="4">
        <v>55.57</v>
      </c>
      <c r="I76" s="4">
        <v>716</v>
      </c>
    </row>
    <row r="77" spans="2:9">
      <c r="B77" s="30"/>
      <c r="C77" s="4">
        <v>33</v>
      </c>
      <c r="D77" s="4" t="s">
        <v>50</v>
      </c>
      <c r="E77" s="4">
        <v>70</v>
      </c>
      <c r="F77" s="4">
        <v>4.2</v>
      </c>
      <c r="G77" s="4">
        <v>5.6</v>
      </c>
      <c r="H77" s="4">
        <v>20.3</v>
      </c>
      <c r="I77" s="4">
        <v>165.3</v>
      </c>
    </row>
    <row r="78" spans="2:9">
      <c r="B78" s="30"/>
      <c r="C78" s="4">
        <v>12</v>
      </c>
      <c r="D78" s="4" t="s">
        <v>42</v>
      </c>
      <c r="E78" s="4">
        <v>200</v>
      </c>
      <c r="F78" s="4">
        <v>0.04</v>
      </c>
      <c r="G78" s="4">
        <v>0</v>
      </c>
      <c r="H78" s="4">
        <v>12.13</v>
      </c>
      <c r="I78" s="4">
        <v>50</v>
      </c>
    </row>
    <row r="79" spans="2:9">
      <c r="B79" s="31"/>
      <c r="C79" s="4">
        <v>13</v>
      </c>
      <c r="D79" s="4" t="s">
        <v>146</v>
      </c>
      <c r="E79" s="4">
        <v>100</v>
      </c>
      <c r="F79" s="4">
        <v>1.36</v>
      </c>
      <c r="G79" s="4">
        <v>0.46</v>
      </c>
      <c r="H79" s="4">
        <v>18.899999999999999</v>
      </c>
      <c r="I79" s="4">
        <v>86.4</v>
      </c>
    </row>
    <row r="80" spans="2:9">
      <c r="B80" s="32" t="s">
        <v>26</v>
      </c>
      <c r="C80" s="33"/>
      <c r="D80" s="33"/>
      <c r="E80" s="34"/>
      <c r="F80" s="4"/>
      <c r="G80" s="4"/>
      <c r="H80" s="4"/>
      <c r="I80" s="9">
        <f>I76+I77+I78+I79</f>
        <v>1017.6999999999999</v>
      </c>
    </row>
    <row r="81" spans="2:9">
      <c r="B81" s="32" t="s">
        <v>53</v>
      </c>
      <c r="C81" s="33"/>
      <c r="D81" s="33"/>
      <c r="E81" s="34"/>
      <c r="F81" s="4"/>
      <c r="G81" s="4"/>
      <c r="H81" s="4"/>
      <c r="I81" s="9">
        <f>I64+I67+I75+I80</f>
        <v>2451.17</v>
      </c>
    </row>
    <row r="82" spans="2:9">
      <c r="B82" s="16"/>
      <c r="C82" s="16"/>
      <c r="D82" s="16"/>
      <c r="E82" s="16"/>
      <c r="F82" s="15"/>
      <c r="G82" s="15"/>
      <c r="H82" s="15"/>
      <c r="I82" s="15"/>
    </row>
    <row r="83" spans="2:9">
      <c r="B83" s="32" t="s">
        <v>51</v>
      </c>
      <c r="C83" s="33"/>
      <c r="D83" s="33"/>
      <c r="E83" s="33"/>
      <c r="F83" s="33"/>
      <c r="G83" s="33"/>
      <c r="H83" s="33"/>
      <c r="I83" s="34"/>
    </row>
    <row r="84" spans="2:9">
      <c r="B84" s="35" t="s">
        <v>1</v>
      </c>
      <c r="C84" s="35" t="s">
        <v>2</v>
      </c>
      <c r="D84" s="35" t="s">
        <v>40</v>
      </c>
      <c r="E84" s="35" t="s">
        <v>41</v>
      </c>
      <c r="F84" s="36" t="s">
        <v>5</v>
      </c>
      <c r="G84" s="37"/>
      <c r="H84" s="38"/>
      <c r="I84" s="35" t="s">
        <v>8</v>
      </c>
    </row>
    <row r="85" spans="2:9">
      <c r="B85" s="31"/>
      <c r="C85" s="31"/>
      <c r="D85" s="31"/>
      <c r="E85" s="31"/>
      <c r="F85" s="4" t="s">
        <v>29</v>
      </c>
      <c r="G85" s="4" t="s">
        <v>30</v>
      </c>
      <c r="H85" s="4" t="s">
        <v>31</v>
      </c>
      <c r="I85" s="31"/>
    </row>
    <row r="86" spans="2:9">
      <c r="B86" s="35" t="s">
        <v>6</v>
      </c>
      <c r="C86" s="4">
        <v>62</v>
      </c>
      <c r="D86" s="4" t="s">
        <v>78</v>
      </c>
      <c r="E86" s="4">
        <v>120</v>
      </c>
      <c r="F86" s="4">
        <v>7.24</v>
      </c>
      <c r="G86" s="4">
        <v>8.67</v>
      </c>
      <c r="H86" s="4">
        <v>3</v>
      </c>
      <c r="I86" s="4">
        <v>118</v>
      </c>
    </row>
    <row r="87" spans="2:9">
      <c r="B87" s="30"/>
      <c r="C87" s="4">
        <v>15</v>
      </c>
      <c r="D87" s="4" t="s">
        <v>43</v>
      </c>
      <c r="E87" s="8" t="s">
        <v>200</v>
      </c>
      <c r="F87" s="4">
        <v>2.8</v>
      </c>
      <c r="G87" s="4">
        <v>4.6900000000000004</v>
      </c>
      <c r="H87" s="4">
        <v>24.68</v>
      </c>
      <c r="I87" s="4">
        <v>152.13</v>
      </c>
    </row>
    <row r="88" spans="2:9">
      <c r="B88" s="31"/>
      <c r="C88" s="4">
        <v>16</v>
      </c>
      <c r="D88" s="4" t="s">
        <v>32</v>
      </c>
      <c r="E88" s="4">
        <v>180</v>
      </c>
      <c r="F88" s="4">
        <v>2.2999999999999998</v>
      </c>
      <c r="G88" s="4">
        <v>3.44</v>
      </c>
      <c r="H88" s="4">
        <v>16.89</v>
      </c>
      <c r="I88" s="4">
        <v>107.72</v>
      </c>
    </row>
    <row r="89" spans="2:9">
      <c r="B89" s="32" t="s">
        <v>9</v>
      </c>
      <c r="C89" s="33"/>
      <c r="D89" s="33"/>
      <c r="E89" s="34"/>
      <c r="F89" s="9">
        <f>F86+F87+F88</f>
        <v>12.34</v>
      </c>
      <c r="G89" s="9">
        <f t="shared" ref="G89:I89" si="7">G86+G87+G88</f>
        <v>16.8</v>
      </c>
      <c r="H89" s="9">
        <f t="shared" si="7"/>
        <v>44.57</v>
      </c>
      <c r="I89" s="9">
        <f t="shared" si="7"/>
        <v>377.85</v>
      </c>
    </row>
    <row r="90" spans="2:9">
      <c r="B90" s="35" t="s">
        <v>10</v>
      </c>
      <c r="C90" s="4" t="s">
        <v>18</v>
      </c>
      <c r="D90" s="4" t="s">
        <v>66</v>
      </c>
      <c r="E90" s="4">
        <v>250</v>
      </c>
      <c r="F90" s="4">
        <v>0</v>
      </c>
      <c r="G90" s="4">
        <v>0</v>
      </c>
      <c r="H90" s="4">
        <v>0</v>
      </c>
      <c r="I90" s="4">
        <v>0</v>
      </c>
    </row>
    <row r="91" spans="2:9">
      <c r="B91" s="31"/>
      <c r="C91" s="17">
        <v>17</v>
      </c>
      <c r="D91" s="4" t="s">
        <v>148</v>
      </c>
      <c r="E91" s="4">
        <v>180</v>
      </c>
      <c r="F91" s="4">
        <v>5.22</v>
      </c>
      <c r="G91" s="4">
        <v>5.76</v>
      </c>
      <c r="H91" s="4">
        <v>7.2</v>
      </c>
      <c r="I91" s="4">
        <v>106.2</v>
      </c>
    </row>
    <row r="92" spans="2:9">
      <c r="B92" s="32" t="s">
        <v>12</v>
      </c>
      <c r="C92" s="33"/>
      <c r="D92" s="33"/>
      <c r="E92" s="34"/>
      <c r="F92" s="9">
        <v>5.22</v>
      </c>
      <c r="G92" s="9">
        <v>5.76</v>
      </c>
      <c r="H92" s="9">
        <v>7.2</v>
      </c>
      <c r="I92" s="9">
        <v>106.2</v>
      </c>
    </row>
    <row r="93" spans="2:9">
      <c r="B93" s="35" t="s">
        <v>13</v>
      </c>
      <c r="C93" s="4">
        <v>35</v>
      </c>
      <c r="D93" s="15" t="s">
        <v>55</v>
      </c>
      <c r="E93" s="4">
        <v>60</v>
      </c>
      <c r="F93" s="4">
        <v>1.0900000000000001</v>
      </c>
      <c r="G93" s="4">
        <v>2.84</v>
      </c>
      <c r="H93" s="4">
        <v>6.31</v>
      </c>
      <c r="I93" s="4">
        <v>54.67</v>
      </c>
    </row>
    <row r="94" spans="2:9">
      <c r="B94" s="30"/>
      <c r="C94" s="4">
        <v>36</v>
      </c>
      <c r="D94" s="4" t="s">
        <v>138</v>
      </c>
      <c r="E94" s="4">
        <v>200</v>
      </c>
      <c r="F94" s="4">
        <v>6.85</v>
      </c>
      <c r="G94" s="4">
        <v>5.37</v>
      </c>
      <c r="H94" s="4">
        <v>13.42</v>
      </c>
      <c r="I94" s="4">
        <v>146.66999999999999</v>
      </c>
    </row>
    <row r="95" spans="2:9">
      <c r="B95" s="30"/>
      <c r="C95" s="4">
        <v>30</v>
      </c>
      <c r="D95" s="4" t="s">
        <v>139</v>
      </c>
      <c r="E95" s="4">
        <v>75</v>
      </c>
      <c r="F95" s="4">
        <v>5.56</v>
      </c>
      <c r="G95" s="4">
        <v>6.58</v>
      </c>
      <c r="H95" s="4">
        <v>1.48</v>
      </c>
      <c r="I95" s="4">
        <v>90.5</v>
      </c>
    </row>
    <row r="96" spans="2:9">
      <c r="B96" s="30"/>
      <c r="C96" s="4">
        <v>22</v>
      </c>
      <c r="D96" s="4" t="s">
        <v>36</v>
      </c>
      <c r="E96" s="4">
        <v>130</v>
      </c>
      <c r="F96" s="4">
        <v>6.08</v>
      </c>
      <c r="G96" s="4">
        <v>8.58</v>
      </c>
      <c r="H96" s="4">
        <v>38.369999999999997</v>
      </c>
      <c r="I96" s="4">
        <v>259.74</v>
      </c>
    </row>
    <row r="97" spans="2:9">
      <c r="B97" s="30"/>
      <c r="C97" s="4">
        <v>23</v>
      </c>
      <c r="D97" s="4" t="s">
        <v>17</v>
      </c>
      <c r="E97" s="4">
        <v>180</v>
      </c>
      <c r="F97" s="4">
        <v>0.44</v>
      </c>
      <c r="G97" s="4">
        <v>0</v>
      </c>
      <c r="H97" s="4">
        <v>22.89</v>
      </c>
      <c r="I97" s="4">
        <v>96</v>
      </c>
    </row>
    <row r="98" spans="2:9">
      <c r="B98" s="30"/>
      <c r="C98" s="4" t="s">
        <v>18</v>
      </c>
      <c r="D98" s="4" t="s">
        <v>20</v>
      </c>
      <c r="E98" s="4">
        <v>50</v>
      </c>
      <c r="F98" s="4">
        <v>2.2400000000000002</v>
      </c>
      <c r="G98" s="4">
        <v>0.44</v>
      </c>
      <c r="H98" s="4">
        <v>15</v>
      </c>
      <c r="I98" s="4">
        <v>65.599999999999994</v>
      </c>
    </row>
    <row r="99" spans="2:9" ht="27.6" customHeight="1">
      <c r="B99" s="31"/>
      <c r="C99" s="4" t="s">
        <v>18</v>
      </c>
      <c r="D99" s="4" t="s">
        <v>19</v>
      </c>
      <c r="E99" s="4">
        <v>25</v>
      </c>
      <c r="F99" s="4">
        <v>1.4</v>
      </c>
      <c r="G99" s="4">
        <v>0.2</v>
      </c>
      <c r="H99" s="4">
        <v>12.15</v>
      </c>
      <c r="I99" s="4">
        <v>54.5</v>
      </c>
    </row>
    <row r="100" spans="2:9">
      <c r="B100" s="32" t="s">
        <v>21</v>
      </c>
      <c r="C100" s="33"/>
      <c r="D100" s="33"/>
      <c r="E100" s="34"/>
      <c r="F100" s="9">
        <f>F93+F94+F70+F95+F97+F98+F99</f>
        <v>27.18</v>
      </c>
      <c r="G100" s="9">
        <f>G93+G94+G70+G95+G97+G98+G99</f>
        <v>19.18</v>
      </c>
      <c r="H100" s="9">
        <f>H93+H94+H70+H95+H97+H98+H99</f>
        <v>95.85</v>
      </c>
      <c r="I100" s="9">
        <f>I93+I94+I70+I95+I97+I98+I99</f>
        <v>698.74</v>
      </c>
    </row>
    <row r="101" spans="2:9">
      <c r="B101" s="35" t="s">
        <v>22</v>
      </c>
      <c r="C101" s="4">
        <v>47</v>
      </c>
      <c r="D101" s="4" t="s">
        <v>100</v>
      </c>
      <c r="E101" s="4">
        <v>150</v>
      </c>
      <c r="F101" s="4">
        <v>7.88</v>
      </c>
      <c r="G101" s="4">
        <v>8.83</v>
      </c>
      <c r="H101" s="4">
        <v>35.880000000000003</v>
      </c>
      <c r="I101" s="4">
        <v>259</v>
      </c>
    </row>
    <row r="102" spans="2:9">
      <c r="B102" s="30"/>
      <c r="C102" s="4">
        <v>12</v>
      </c>
      <c r="D102" s="4" t="s">
        <v>42</v>
      </c>
      <c r="E102" s="4">
        <v>180</v>
      </c>
      <c r="F102" s="4">
        <v>0.04</v>
      </c>
      <c r="G102" s="4">
        <v>0</v>
      </c>
      <c r="H102" s="4">
        <v>12.13</v>
      </c>
      <c r="I102" s="4">
        <v>50</v>
      </c>
    </row>
    <row r="103" spans="2:9">
      <c r="B103" s="30"/>
      <c r="C103" s="4">
        <v>48</v>
      </c>
      <c r="D103" s="4" t="s">
        <v>152</v>
      </c>
      <c r="E103" s="4">
        <v>70</v>
      </c>
      <c r="F103" s="4">
        <v>6.17</v>
      </c>
      <c r="G103" s="4">
        <v>9.48</v>
      </c>
      <c r="H103" s="4">
        <v>37.630000000000003</v>
      </c>
      <c r="I103" s="4">
        <v>278</v>
      </c>
    </row>
    <row r="104" spans="2:9">
      <c r="B104" s="30"/>
      <c r="C104" s="4">
        <v>13</v>
      </c>
      <c r="D104" s="4" t="s">
        <v>146</v>
      </c>
      <c r="E104" s="4">
        <v>100</v>
      </c>
      <c r="F104" s="4">
        <v>1.36</v>
      </c>
      <c r="G104" s="4">
        <v>0.46</v>
      </c>
      <c r="H104" s="4">
        <v>18.899999999999999</v>
      </c>
      <c r="I104" s="4">
        <v>86.4</v>
      </c>
    </row>
    <row r="105" spans="2:9">
      <c r="B105" s="32" t="s">
        <v>26</v>
      </c>
      <c r="C105" s="33"/>
      <c r="D105" s="33"/>
      <c r="E105" s="34"/>
      <c r="F105" s="9">
        <f>F101+F102+F103+F104</f>
        <v>15.45</v>
      </c>
      <c r="G105" s="11">
        <f t="shared" ref="G105:I105" si="8">G101+G102+G103+G104</f>
        <v>18.770000000000003</v>
      </c>
      <c r="H105" s="11">
        <f t="shared" si="8"/>
        <v>104.54000000000002</v>
      </c>
      <c r="I105" s="11">
        <f t="shared" si="8"/>
        <v>673.4</v>
      </c>
    </row>
    <row r="106" spans="2:9">
      <c r="B106" s="44" t="s">
        <v>58</v>
      </c>
      <c r="C106" s="44"/>
      <c r="D106" s="44"/>
      <c r="E106" s="44"/>
      <c r="F106" s="9">
        <f>F89+F92+F100+F105</f>
        <v>60.19</v>
      </c>
      <c r="G106" s="9">
        <f>G89+G92+G100+G105</f>
        <v>60.510000000000005</v>
      </c>
      <c r="H106" s="9">
        <f>H89+H92+H100+H105</f>
        <v>252.16000000000003</v>
      </c>
      <c r="I106" s="9">
        <f>I89+I92+I100+I105</f>
        <v>1856.19</v>
      </c>
    </row>
    <row r="107" spans="2:9">
      <c r="B107" s="16"/>
      <c r="C107" s="16"/>
      <c r="D107" s="16"/>
      <c r="E107" s="16"/>
      <c r="F107" s="15"/>
      <c r="G107" s="15"/>
      <c r="H107" s="15"/>
      <c r="I107" s="15"/>
    </row>
    <row r="108" spans="2:9">
      <c r="B108" s="16"/>
      <c r="C108" s="16"/>
      <c r="D108" s="16"/>
      <c r="E108" s="16"/>
      <c r="F108" s="15"/>
      <c r="G108" s="15"/>
      <c r="H108" s="15"/>
      <c r="I108" s="15"/>
    </row>
    <row r="109" spans="2:9" ht="41.45" customHeight="1">
      <c r="B109" s="10"/>
      <c r="C109" s="15"/>
      <c r="D109" s="15"/>
      <c r="E109" s="15"/>
      <c r="F109" s="15"/>
      <c r="G109" s="15"/>
      <c r="H109" s="15"/>
      <c r="I109" s="15"/>
    </row>
    <row r="110" spans="2:9">
      <c r="B110" s="32" t="s">
        <v>59</v>
      </c>
      <c r="C110" s="33"/>
      <c r="D110" s="33"/>
      <c r="E110" s="33"/>
      <c r="F110" s="33"/>
      <c r="G110" s="33"/>
      <c r="H110" s="33"/>
      <c r="I110" s="34"/>
    </row>
    <row r="111" spans="2:9">
      <c r="B111" s="35" t="s">
        <v>1</v>
      </c>
      <c r="C111" s="35" t="s">
        <v>2</v>
      </c>
      <c r="D111" s="35" t="s">
        <v>40</v>
      </c>
      <c r="E111" s="35" t="s">
        <v>41</v>
      </c>
      <c r="F111" s="36" t="s">
        <v>5</v>
      </c>
      <c r="G111" s="37"/>
      <c r="H111" s="38"/>
      <c r="I111" s="35" t="s">
        <v>8</v>
      </c>
    </row>
    <row r="112" spans="2:9">
      <c r="B112" s="31"/>
      <c r="C112" s="31"/>
      <c r="D112" s="31"/>
      <c r="E112" s="31"/>
      <c r="F112" s="4" t="s">
        <v>29</v>
      </c>
      <c r="G112" s="4" t="s">
        <v>30</v>
      </c>
      <c r="H112" s="4" t="s">
        <v>31</v>
      </c>
      <c r="I112" s="31"/>
    </row>
    <row r="113" spans="2:9">
      <c r="B113" s="35" t="s">
        <v>6</v>
      </c>
      <c r="C113" s="4">
        <v>41</v>
      </c>
      <c r="D113" s="4" t="s">
        <v>193</v>
      </c>
      <c r="E113" s="4">
        <v>200</v>
      </c>
      <c r="F113" s="4">
        <v>6.46</v>
      </c>
      <c r="G113" s="4">
        <v>7.45</v>
      </c>
      <c r="H113" s="4">
        <v>30.19</v>
      </c>
      <c r="I113" s="4">
        <v>212</v>
      </c>
    </row>
    <row r="114" spans="2:9">
      <c r="B114" s="30"/>
      <c r="C114" s="4">
        <v>2</v>
      </c>
      <c r="D114" s="4" t="s">
        <v>7</v>
      </c>
      <c r="E114" s="8" t="s">
        <v>202</v>
      </c>
      <c r="F114" s="4">
        <v>4.5</v>
      </c>
      <c r="G114" s="4">
        <v>6.92</v>
      </c>
      <c r="H114" s="4">
        <v>17.28</v>
      </c>
      <c r="I114" s="4">
        <v>142.01</v>
      </c>
    </row>
    <row r="115" spans="2:9">
      <c r="B115" s="31"/>
      <c r="C115" s="4">
        <v>3</v>
      </c>
      <c r="D115" s="4" t="s">
        <v>49</v>
      </c>
      <c r="E115" s="4">
        <v>200</v>
      </c>
      <c r="F115" s="4">
        <v>2.5</v>
      </c>
      <c r="G115" s="4">
        <v>3.5</v>
      </c>
      <c r="H115" s="4">
        <v>17.010000000000002</v>
      </c>
      <c r="I115" s="4">
        <v>109.54</v>
      </c>
    </row>
    <row r="116" spans="2:9">
      <c r="B116" s="32" t="s">
        <v>9</v>
      </c>
      <c r="C116" s="33"/>
      <c r="D116" s="33"/>
      <c r="E116" s="34"/>
      <c r="F116" s="9">
        <f>F113+F114+F115</f>
        <v>13.46</v>
      </c>
      <c r="G116" s="9">
        <f t="shared" ref="G116:I116" si="9">G113+G114+G115</f>
        <v>17.87</v>
      </c>
      <c r="H116" s="9">
        <f t="shared" si="9"/>
        <v>64.48</v>
      </c>
      <c r="I116" s="9">
        <f t="shared" si="9"/>
        <v>463.55</v>
      </c>
    </row>
    <row r="117" spans="2:9">
      <c r="B117" s="35" t="s">
        <v>10</v>
      </c>
      <c r="C117" s="4" t="s">
        <v>18</v>
      </c>
      <c r="D117" s="4" t="s">
        <v>66</v>
      </c>
      <c r="E117" s="4">
        <v>250</v>
      </c>
      <c r="F117" s="4">
        <v>0</v>
      </c>
      <c r="G117" s="4">
        <v>0</v>
      </c>
      <c r="H117" s="4">
        <v>0</v>
      </c>
      <c r="I117" s="4">
        <v>0</v>
      </c>
    </row>
    <row r="118" spans="2:9">
      <c r="B118" s="31"/>
      <c r="C118" s="4">
        <v>4</v>
      </c>
      <c r="D118" s="4" t="s">
        <v>11</v>
      </c>
      <c r="E118" s="4">
        <v>180</v>
      </c>
      <c r="F118" s="4">
        <v>5.8</v>
      </c>
      <c r="G118" s="4">
        <v>5</v>
      </c>
      <c r="H118" s="4">
        <v>9.66</v>
      </c>
      <c r="I118" s="4">
        <v>108.07</v>
      </c>
    </row>
    <row r="119" spans="2:9" ht="40.5" customHeight="1">
      <c r="B119" s="32" t="s">
        <v>12</v>
      </c>
      <c r="C119" s="33"/>
      <c r="D119" s="33"/>
      <c r="E119" s="34"/>
      <c r="F119" s="9">
        <v>5.8</v>
      </c>
      <c r="G119" s="9">
        <v>5</v>
      </c>
      <c r="H119" s="9">
        <v>9.66</v>
      </c>
      <c r="I119" s="9">
        <v>108.07</v>
      </c>
    </row>
    <row r="120" spans="2:9" ht="30">
      <c r="B120" s="35" t="s">
        <v>60</v>
      </c>
      <c r="C120" s="4">
        <v>42</v>
      </c>
      <c r="D120" s="4" t="s">
        <v>141</v>
      </c>
      <c r="E120" s="4">
        <v>60</v>
      </c>
      <c r="F120" s="4">
        <v>1</v>
      </c>
      <c r="G120" s="4">
        <v>5.07</v>
      </c>
      <c r="H120" s="4">
        <v>3.03</v>
      </c>
      <c r="I120" s="4">
        <v>57</v>
      </c>
    </row>
    <row r="121" spans="2:9" ht="45">
      <c r="B121" s="30"/>
      <c r="C121" s="4" t="s">
        <v>178</v>
      </c>
      <c r="D121" s="4" t="s">
        <v>174</v>
      </c>
      <c r="E121" s="4" t="s">
        <v>175</v>
      </c>
      <c r="F121" s="12">
        <v>9.9700000000000006</v>
      </c>
      <c r="G121" s="12">
        <v>3.45</v>
      </c>
      <c r="H121" s="12">
        <v>34.119999999999997</v>
      </c>
      <c r="I121" s="12">
        <v>204.57</v>
      </c>
    </row>
    <row r="122" spans="2:9">
      <c r="B122" s="30"/>
      <c r="C122" s="4">
        <v>45</v>
      </c>
      <c r="D122" s="4" t="s">
        <v>61</v>
      </c>
      <c r="E122" s="4">
        <v>80</v>
      </c>
      <c r="F122" s="4">
        <v>7.77</v>
      </c>
      <c r="G122" s="4">
        <v>10.7</v>
      </c>
      <c r="H122" s="4">
        <v>1.68</v>
      </c>
      <c r="I122" s="4">
        <v>153.26</v>
      </c>
    </row>
    <row r="123" spans="2:9">
      <c r="B123" s="30"/>
      <c r="C123" s="4">
        <v>11</v>
      </c>
      <c r="D123" s="4" t="s">
        <v>108</v>
      </c>
      <c r="E123" s="4">
        <v>130</v>
      </c>
      <c r="F123" s="4">
        <v>5.21</v>
      </c>
      <c r="G123" s="4">
        <v>4.59</v>
      </c>
      <c r="H123" s="4">
        <v>32.03</v>
      </c>
      <c r="I123" s="4">
        <v>186</v>
      </c>
    </row>
    <row r="124" spans="2:9">
      <c r="B124" s="30"/>
      <c r="C124" s="4">
        <v>46</v>
      </c>
      <c r="D124" s="4" t="s">
        <v>151</v>
      </c>
      <c r="E124" s="4">
        <v>180</v>
      </c>
      <c r="F124" s="4">
        <v>0.19</v>
      </c>
      <c r="G124" s="4">
        <v>0.04</v>
      </c>
      <c r="H124" s="4">
        <v>16.21</v>
      </c>
      <c r="I124" s="4">
        <v>65.930000000000007</v>
      </c>
    </row>
    <row r="125" spans="2:9">
      <c r="B125" s="30"/>
      <c r="C125" s="4" t="s">
        <v>18</v>
      </c>
      <c r="D125" s="4" t="s">
        <v>19</v>
      </c>
      <c r="E125" s="4">
        <v>50</v>
      </c>
      <c r="F125" s="4">
        <v>1.4</v>
      </c>
      <c r="G125" s="4">
        <v>0.2</v>
      </c>
      <c r="H125" s="4">
        <v>12.15</v>
      </c>
      <c r="I125" s="4">
        <v>54.5</v>
      </c>
    </row>
    <row r="126" spans="2:9">
      <c r="B126" s="31"/>
      <c r="C126" s="4" t="s">
        <v>18</v>
      </c>
      <c r="D126" s="4" t="s">
        <v>20</v>
      </c>
      <c r="E126" s="4">
        <v>50</v>
      </c>
      <c r="F126" s="4">
        <v>1.1200000000000001</v>
      </c>
      <c r="G126" s="4">
        <v>0.22</v>
      </c>
      <c r="H126" s="4">
        <v>7.5</v>
      </c>
      <c r="I126" s="4">
        <v>32.799999999999997</v>
      </c>
    </row>
    <row r="127" spans="2:9">
      <c r="B127" s="32" t="s">
        <v>21</v>
      </c>
      <c r="C127" s="33"/>
      <c r="D127" s="33"/>
      <c r="E127" s="34"/>
      <c r="F127" s="9">
        <f>F120+F121+F122+F123+F124+F125+F126</f>
        <v>26.660000000000004</v>
      </c>
      <c r="G127" s="9">
        <f t="shared" ref="G127:I127" si="10">G120+G121+G122+G123+G124+G125+G126</f>
        <v>24.269999999999996</v>
      </c>
      <c r="H127" s="9">
        <f t="shared" si="10"/>
        <v>106.72</v>
      </c>
      <c r="I127" s="9">
        <f t="shared" si="10"/>
        <v>754.06</v>
      </c>
    </row>
    <row r="128" spans="2:9">
      <c r="B128" s="35" t="s">
        <v>22</v>
      </c>
      <c r="C128" s="4">
        <v>39</v>
      </c>
      <c r="D128" s="4" t="s">
        <v>140</v>
      </c>
      <c r="E128" s="4">
        <v>120</v>
      </c>
      <c r="F128" s="4">
        <v>11.76</v>
      </c>
      <c r="G128" s="4">
        <v>8.23</v>
      </c>
      <c r="H128" s="4">
        <v>42</v>
      </c>
      <c r="I128" s="4">
        <v>289.11</v>
      </c>
    </row>
    <row r="129" spans="2:9">
      <c r="B129" s="30"/>
      <c r="C129" s="4">
        <v>40</v>
      </c>
      <c r="D129" s="4" t="s">
        <v>57</v>
      </c>
      <c r="E129" s="4">
        <v>150</v>
      </c>
      <c r="F129" s="4">
        <v>3.35</v>
      </c>
      <c r="G129" s="4">
        <v>6.07</v>
      </c>
      <c r="H129" s="4">
        <v>22.19</v>
      </c>
      <c r="I129" s="4">
        <v>183.73</v>
      </c>
    </row>
    <row r="130" spans="2:9">
      <c r="B130" s="30"/>
      <c r="C130" s="4">
        <v>55</v>
      </c>
      <c r="D130" s="4" t="s">
        <v>38</v>
      </c>
      <c r="E130" s="4">
        <v>200</v>
      </c>
      <c r="F130" s="4">
        <v>0</v>
      </c>
      <c r="G130" s="4">
        <v>0</v>
      </c>
      <c r="H130" s="4">
        <v>11.98</v>
      </c>
      <c r="I130" s="4">
        <v>48</v>
      </c>
    </row>
    <row r="131" spans="2:9">
      <c r="B131" s="30"/>
      <c r="C131" s="4" t="s">
        <v>18</v>
      </c>
      <c r="D131" s="4" t="s">
        <v>20</v>
      </c>
      <c r="E131" s="4">
        <v>25</v>
      </c>
      <c r="F131" s="4">
        <v>1.1200000000000001</v>
      </c>
      <c r="G131" s="4">
        <v>0.22</v>
      </c>
      <c r="H131" s="4">
        <v>7.5</v>
      </c>
      <c r="I131" s="4">
        <v>32.799999999999997</v>
      </c>
    </row>
    <row r="132" spans="2:9">
      <c r="B132" s="30"/>
      <c r="C132" s="4" t="s">
        <v>18</v>
      </c>
      <c r="D132" s="4" t="s">
        <v>19</v>
      </c>
      <c r="E132" s="4">
        <v>25</v>
      </c>
      <c r="F132" s="4">
        <v>1.4</v>
      </c>
      <c r="G132" s="4">
        <v>0.2</v>
      </c>
      <c r="H132" s="4">
        <v>12.15</v>
      </c>
      <c r="I132" s="4">
        <v>54.5</v>
      </c>
    </row>
    <row r="133" spans="2:9">
      <c r="B133" s="31"/>
      <c r="C133" s="4">
        <v>13</v>
      </c>
      <c r="D133" s="4" t="s">
        <v>146</v>
      </c>
      <c r="E133" s="4">
        <v>100</v>
      </c>
      <c r="F133" s="4">
        <v>1.36</v>
      </c>
      <c r="G133" s="4">
        <v>0.46</v>
      </c>
      <c r="H133" s="4">
        <v>18.899999999999999</v>
      </c>
      <c r="I133" s="4">
        <v>86.4</v>
      </c>
    </row>
    <row r="134" spans="2:9">
      <c r="B134" s="32" t="s">
        <v>26</v>
      </c>
      <c r="C134" s="33"/>
      <c r="D134" s="33"/>
      <c r="E134" s="34"/>
      <c r="F134" s="9">
        <f>F128+F129+F130+F131+F132+F133</f>
        <v>18.989999999999998</v>
      </c>
      <c r="G134" s="11">
        <f t="shared" ref="G134:I134" si="11">G128+G129+G130+G131+G132+G133</f>
        <v>15.180000000000001</v>
      </c>
      <c r="H134" s="11">
        <f t="shared" si="11"/>
        <v>114.72</v>
      </c>
      <c r="I134" s="11">
        <f t="shared" si="11"/>
        <v>694.54</v>
      </c>
    </row>
    <row r="135" spans="2:9">
      <c r="B135" s="32" t="s">
        <v>64</v>
      </c>
      <c r="C135" s="33"/>
      <c r="D135" s="33"/>
      <c r="E135" s="34"/>
      <c r="F135" s="9">
        <f>F116+F119+F127+F134</f>
        <v>64.91</v>
      </c>
      <c r="G135" s="9">
        <f t="shared" ref="G135:I135" si="12">G116+G119+G127+G134</f>
        <v>62.32</v>
      </c>
      <c r="H135" s="9">
        <f t="shared" si="12"/>
        <v>295.58000000000004</v>
      </c>
      <c r="I135" s="9">
        <f t="shared" si="12"/>
        <v>2020.2199999999998</v>
      </c>
    </row>
    <row r="136" spans="2:9">
      <c r="B136" s="10"/>
      <c r="C136" s="10"/>
      <c r="D136" s="10"/>
      <c r="E136" s="10"/>
      <c r="F136" s="10"/>
      <c r="G136" s="10"/>
      <c r="H136" s="10"/>
      <c r="I136" s="10"/>
    </row>
    <row r="137" spans="2:9">
      <c r="B137" s="39" t="s">
        <v>65</v>
      </c>
      <c r="C137" s="40"/>
      <c r="D137" s="40"/>
      <c r="E137" s="40"/>
      <c r="F137" s="40"/>
      <c r="G137" s="40"/>
      <c r="H137" s="40"/>
      <c r="I137" s="41"/>
    </row>
    <row r="138" spans="2:9">
      <c r="B138" s="35" t="s">
        <v>1</v>
      </c>
      <c r="C138" s="35" t="s">
        <v>2</v>
      </c>
      <c r="D138" s="35" t="s">
        <v>40</v>
      </c>
      <c r="E138" s="35" t="s">
        <v>41</v>
      </c>
      <c r="F138" s="36" t="s">
        <v>5</v>
      </c>
      <c r="G138" s="37"/>
      <c r="H138" s="38"/>
      <c r="I138" s="35" t="s">
        <v>8</v>
      </c>
    </row>
    <row r="139" spans="2:9">
      <c r="B139" s="31"/>
      <c r="C139" s="31"/>
      <c r="D139" s="31"/>
      <c r="E139" s="31"/>
      <c r="F139" s="4" t="s">
        <v>29</v>
      </c>
      <c r="G139" s="4" t="s">
        <v>30</v>
      </c>
      <c r="H139" s="4" t="s">
        <v>31</v>
      </c>
      <c r="I139" s="31"/>
    </row>
    <row r="140" spans="2:9">
      <c r="B140" s="35" t="s">
        <v>6</v>
      </c>
      <c r="C140" s="4">
        <v>56</v>
      </c>
      <c r="D140" s="4" t="s">
        <v>189</v>
      </c>
      <c r="E140" s="4">
        <v>200</v>
      </c>
      <c r="F140" s="4">
        <v>6.22</v>
      </c>
      <c r="G140" s="4">
        <v>7.14</v>
      </c>
      <c r="H140" s="4">
        <v>25.94</v>
      </c>
      <c r="I140" s="4">
        <v>191</v>
      </c>
    </row>
    <row r="141" spans="2:9">
      <c r="B141" s="30"/>
      <c r="C141" s="4">
        <v>15</v>
      </c>
      <c r="D141" s="4" t="s">
        <v>43</v>
      </c>
      <c r="E141" s="8" t="s">
        <v>203</v>
      </c>
      <c r="F141" s="4">
        <v>2.8</v>
      </c>
      <c r="G141" s="4">
        <v>4.6900000000000004</v>
      </c>
      <c r="H141" s="4">
        <v>24.68</v>
      </c>
      <c r="I141" s="4">
        <v>152.13</v>
      </c>
    </row>
    <row r="142" spans="2:9">
      <c r="B142" s="30"/>
      <c r="C142" s="4">
        <v>57</v>
      </c>
      <c r="D142" s="4" t="s">
        <v>107</v>
      </c>
      <c r="E142" s="4">
        <v>40</v>
      </c>
      <c r="F142" s="4">
        <v>5.0999999999999996</v>
      </c>
      <c r="G142" s="4">
        <v>4.5999999999999996</v>
      </c>
      <c r="H142" s="4">
        <v>0.3</v>
      </c>
      <c r="I142" s="4">
        <v>63</v>
      </c>
    </row>
    <row r="143" spans="2:9">
      <c r="B143" s="31"/>
      <c r="C143" s="4">
        <v>16</v>
      </c>
      <c r="D143" s="4" t="s">
        <v>32</v>
      </c>
      <c r="E143" s="4">
        <v>180</v>
      </c>
      <c r="F143" s="4">
        <v>2.2999999999999998</v>
      </c>
      <c r="G143" s="4">
        <v>3.44</v>
      </c>
      <c r="H143" s="4">
        <v>16.89</v>
      </c>
      <c r="I143" s="4">
        <v>107.72</v>
      </c>
    </row>
    <row r="144" spans="2:9" ht="33" customHeight="1">
      <c r="B144" s="32" t="s">
        <v>9</v>
      </c>
      <c r="C144" s="33"/>
      <c r="D144" s="33"/>
      <c r="E144" s="34"/>
      <c r="F144" s="9">
        <f>F169+F142+F143</f>
        <v>14.079999999999998</v>
      </c>
      <c r="G144" s="9">
        <f>G169+G142+G143</f>
        <v>15.26</v>
      </c>
      <c r="H144" s="9">
        <f>H169+H142+H143</f>
        <v>44.74</v>
      </c>
      <c r="I144" s="9">
        <f>I169+I142+I143</f>
        <v>370.72</v>
      </c>
    </row>
    <row r="145" spans="2:23">
      <c r="B145" s="35" t="s">
        <v>10</v>
      </c>
      <c r="C145" s="4" t="s">
        <v>18</v>
      </c>
      <c r="D145" s="4" t="s">
        <v>66</v>
      </c>
      <c r="E145" s="4">
        <v>250</v>
      </c>
      <c r="F145" s="4">
        <v>0</v>
      </c>
      <c r="G145" s="4">
        <v>0</v>
      </c>
      <c r="H145" s="4">
        <v>0</v>
      </c>
      <c r="I145" s="4">
        <v>0</v>
      </c>
    </row>
    <row r="146" spans="2:23" ht="30">
      <c r="B146" s="31"/>
      <c r="C146" s="4" t="s">
        <v>18</v>
      </c>
      <c r="D146" s="4" t="s">
        <v>150</v>
      </c>
      <c r="E146" s="4">
        <v>150</v>
      </c>
      <c r="F146" s="4">
        <v>0</v>
      </c>
      <c r="G146" s="4">
        <v>0</v>
      </c>
      <c r="H146" s="4">
        <v>14.3</v>
      </c>
      <c r="I146" s="4">
        <v>56.3</v>
      </c>
    </row>
    <row r="147" spans="2:23">
      <c r="B147" s="32" t="s">
        <v>12</v>
      </c>
      <c r="C147" s="33"/>
      <c r="D147" s="33"/>
      <c r="E147" s="34"/>
      <c r="F147" s="9">
        <v>0</v>
      </c>
      <c r="G147" s="9">
        <v>0</v>
      </c>
      <c r="H147" s="9">
        <v>14.3</v>
      </c>
      <c r="I147" s="9">
        <v>56.3</v>
      </c>
    </row>
    <row r="148" spans="2:23">
      <c r="B148" s="35" t="s">
        <v>13</v>
      </c>
      <c r="C148" s="4">
        <v>51</v>
      </c>
      <c r="D148" s="4" t="s">
        <v>68</v>
      </c>
      <c r="E148" s="4">
        <v>60</v>
      </c>
      <c r="F148" s="4">
        <v>1</v>
      </c>
      <c r="G148" s="4">
        <v>5.4</v>
      </c>
      <c r="H148" s="4">
        <v>4.7</v>
      </c>
      <c r="I148" s="4">
        <v>75.099999999999994</v>
      </c>
    </row>
    <row r="149" spans="2:23" ht="30">
      <c r="B149" s="30"/>
      <c r="C149" s="4">
        <v>52</v>
      </c>
      <c r="D149" s="4" t="s">
        <v>201</v>
      </c>
      <c r="E149" s="4" t="s">
        <v>69</v>
      </c>
      <c r="F149" s="4">
        <v>6.75</v>
      </c>
      <c r="G149" s="4">
        <v>4.67</v>
      </c>
      <c r="H149" s="4">
        <v>12.62</v>
      </c>
      <c r="I149" s="4">
        <v>135</v>
      </c>
    </row>
    <row r="150" spans="2:23">
      <c r="B150" s="30"/>
      <c r="C150" s="4">
        <v>53</v>
      </c>
      <c r="D150" s="4" t="s">
        <v>153</v>
      </c>
      <c r="E150" s="4">
        <v>210</v>
      </c>
      <c r="F150" s="4">
        <v>7.35</v>
      </c>
      <c r="G150" s="4">
        <v>8.9600000000000009</v>
      </c>
      <c r="H150" s="4">
        <v>11.41</v>
      </c>
      <c r="I150" s="4">
        <v>155.68</v>
      </c>
    </row>
    <row r="151" spans="2:23" ht="30">
      <c r="B151" s="30"/>
      <c r="C151" s="4">
        <v>31</v>
      </c>
      <c r="D151" s="4" t="s">
        <v>54</v>
      </c>
      <c r="E151" s="4">
        <v>180</v>
      </c>
      <c r="F151" s="4">
        <v>0.24</v>
      </c>
      <c r="G151" s="4">
        <v>0</v>
      </c>
      <c r="H151" s="4">
        <v>38.76</v>
      </c>
      <c r="I151" s="4">
        <v>150.36000000000001</v>
      </c>
    </row>
    <row r="152" spans="2:23">
      <c r="B152" s="30"/>
      <c r="C152" s="4" t="s">
        <v>18</v>
      </c>
      <c r="D152" s="4" t="s">
        <v>19</v>
      </c>
      <c r="E152" s="4">
        <v>25</v>
      </c>
      <c r="F152" s="4">
        <v>1.4</v>
      </c>
      <c r="G152" s="4">
        <v>0.2</v>
      </c>
      <c r="H152" s="4">
        <v>12.15</v>
      </c>
      <c r="I152" s="4">
        <v>54.5</v>
      </c>
    </row>
    <row r="153" spans="2:23" ht="27.6" customHeight="1">
      <c r="B153" s="31"/>
      <c r="C153" s="4" t="s">
        <v>18</v>
      </c>
      <c r="D153" s="4" t="s">
        <v>20</v>
      </c>
      <c r="E153" s="4">
        <v>25</v>
      </c>
      <c r="F153" s="4">
        <v>1.1200000000000001</v>
      </c>
      <c r="G153" s="4">
        <v>0.22</v>
      </c>
      <c r="H153" s="4">
        <v>7.5</v>
      </c>
      <c r="I153" s="4">
        <v>32.799999999999997</v>
      </c>
      <c r="J153" s="7"/>
    </row>
    <row r="154" spans="2:23">
      <c r="B154" s="32" t="s">
        <v>21</v>
      </c>
      <c r="C154" s="33"/>
      <c r="D154" s="33"/>
      <c r="E154" s="34"/>
      <c r="F154" s="9">
        <f>F148+F149+F150+F151+F152+F153</f>
        <v>17.86</v>
      </c>
      <c r="G154" s="9">
        <f t="shared" ref="G154:I154" si="13">G148+G149+G150+G151+G152+G153</f>
        <v>19.45</v>
      </c>
      <c r="H154" s="9">
        <f t="shared" si="13"/>
        <v>87.14</v>
      </c>
      <c r="I154" s="9">
        <f t="shared" si="13"/>
        <v>603.43999999999994</v>
      </c>
    </row>
    <row r="155" spans="2:23">
      <c r="B155" s="35" t="s">
        <v>22</v>
      </c>
      <c r="C155" s="4">
        <v>54</v>
      </c>
      <c r="D155" s="4" t="s">
        <v>116</v>
      </c>
      <c r="E155" s="4">
        <v>210</v>
      </c>
      <c r="F155" s="4">
        <v>11.2</v>
      </c>
      <c r="G155" s="4">
        <v>8.6</v>
      </c>
      <c r="H155" s="4">
        <v>121.3</v>
      </c>
      <c r="I155" s="4">
        <v>623.6</v>
      </c>
    </row>
    <row r="156" spans="2:23">
      <c r="B156" s="30"/>
      <c r="C156" s="4">
        <v>113</v>
      </c>
      <c r="D156" s="4" t="s">
        <v>210</v>
      </c>
      <c r="E156" s="4">
        <v>180</v>
      </c>
      <c r="F156" s="4">
        <v>0</v>
      </c>
      <c r="G156" s="4">
        <v>0</v>
      </c>
      <c r="H156" s="4">
        <v>9.1</v>
      </c>
      <c r="I156" s="4">
        <v>37</v>
      </c>
    </row>
    <row r="157" spans="2:23">
      <c r="B157" s="30"/>
      <c r="C157" s="4" t="s">
        <v>18</v>
      </c>
      <c r="D157" s="4" t="s">
        <v>155</v>
      </c>
      <c r="E157" s="4">
        <v>20</v>
      </c>
      <c r="F157" s="4">
        <v>1.82</v>
      </c>
      <c r="G157" s="4">
        <v>1.56</v>
      </c>
      <c r="H157" s="4">
        <v>13.44</v>
      </c>
      <c r="I157" s="4">
        <v>76.2</v>
      </c>
    </row>
    <row r="158" spans="2:23">
      <c r="B158" s="30"/>
      <c r="C158" s="4" t="s">
        <v>18</v>
      </c>
      <c r="D158" s="4" t="s">
        <v>20</v>
      </c>
      <c r="E158" s="4">
        <v>25</v>
      </c>
      <c r="F158" s="4">
        <v>1.1200000000000001</v>
      </c>
      <c r="G158" s="4">
        <v>0.22</v>
      </c>
      <c r="H158" s="4">
        <v>7.5</v>
      </c>
      <c r="I158" s="4">
        <v>32.799999999999997</v>
      </c>
    </row>
    <row r="159" spans="2:23">
      <c r="B159" s="30"/>
      <c r="C159" s="4" t="s">
        <v>18</v>
      </c>
      <c r="D159" s="4" t="s">
        <v>19</v>
      </c>
      <c r="E159" s="4">
        <v>25</v>
      </c>
      <c r="F159" s="4">
        <v>1.4</v>
      </c>
      <c r="G159" s="4">
        <v>0.2</v>
      </c>
      <c r="H159" s="4">
        <v>12.15</v>
      </c>
      <c r="I159" s="4">
        <v>54.5</v>
      </c>
      <c r="O159" s="6"/>
      <c r="P159" s="6"/>
      <c r="Q159" s="6"/>
      <c r="R159" s="6"/>
      <c r="S159" s="6"/>
      <c r="T159" s="6"/>
      <c r="U159" s="6"/>
      <c r="V159" s="6"/>
      <c r="W159" s="6"/>
    </row>
    <row r="160" spans="2:23">
      <c r="B160" s="31"/>
      <c r="C160" s="4" t="s">
        <v>18</v>
      </c>
      <c r="D160" s="4" t="s">
        <v>146</v>
      </c>
      <c r="E160" s="4">
        <v>100</v>
      </c>
      <c r="F160" s="4">
        <v>0.9</v>
      </c>
      <c r="G160" s="4">
        <v>0.2</v>
      </c>
      <c r="H160" s="4">
        <v>8.1</v>
      </c>
      <c r="I160" s="4">
        <v>36</v>
      </c>
      <c r="O160" s="6"/>
      <c r="P160" s="6"/>
      <c r="Q160" s="6"/>
      <c r="R160" s="6"/>
      <c r="S160" s="6"/>
      <c r="T160" s="6"/>
      <c r="U160" s="6"/>
      <c r="V160" s="6"/>
      <c r="W160" s="6"/>
    </row>
    <row r="161" spans="2:23">
      <c r="B161" s="32" t="s">
        <v>26</v>
      </c>
      <c r="C161" s="33"/>
      <c r="D161" s="33"/>
      <c r="E161" s="34"/>
      <c r="F161" s="9">
        <f>F155+F156+F157+F158+F159+F160</f>
        <v>16.440000000000001</v>
      </c>
      <c r="G161" s="9">
        <f t="shared" ref="G161:I161" si="14">G155+G156+G157+G158+G159+G160</f>
        <v>10.78</v>
      </c>
      <c r="H161" s="9">
        <f t="shared" si="14"/>
        <v>171.59</v>
      </c>
      <c r="I161" s="9">
        <f t="shared" si="14"/>
        <v>860.1</v>
      </c>
      <c r="O161" s="6"/>
      <c r="P161" s="2"/>
      <c r="Q161" s="2"/>
      <c r="R161" s="2"/>
      <c r="S161" s="2"/>
      <c r="T161" s="2"/>
      <c r="U161" s="2"/>
      <c r="V161" s="2"/>
      <c r="W161" s="6"/>
    </row>
    <row r="162" spans="2:23">
      <c r="B162" s="32" t="s">
        <v>70</v>
      </c>
      <c r="C162" s="33"/>
      <c r="D162" s="33"/>
      <c r="E162" s="34"/>
      <c r="F162" s="9">
        <f>F144+F147+F154+F161</f>
        <v>48.379999999999995</v>
      </c>
      <c r="G162" s="9">
        <f>G144+G147+G154+G161</f>
        <v>45.49</v>
      </c>
      <c r="H162" s="9">
        <f>H144+H147+H154+H161</f>
        <v>317.77</v>
      </c>
      <c r="I162" s="9">
        <f>I144+I147+I154+I161</f>
        <v>1890.56</v>
      </c>
      <c r="O162" s="6"/>
      <c r="P162" s="2"/>
      <c r="Q162" s="2"/>
      <c r="R162" s="2"/>
      <c r="S162" s="2"/>
      <c r="T162" s="2"/>
      <c r="U162" s="2"/>
      <c r="V162" s="2"/>
      <c r="W162" s="6"/>
    </row>
    <row r="163" spans="2:23">
      <c r="B163" s="10"/>
      <c r="C163" s="10"/>
      <c r="D163" s="10"/>
      <c r="E163" s="10"/>
      <c r="F163" s="10"/>
      <c r="G163" s="10"/>
      <c r="H163" s="10"/>
      <c r="I163" s="10"/>
      <c r="O163" s="6"/>
      <c r="P163" s="6"/>
      <c r="Q163" s="6"/>
      <c r="R163" s="6"/>
      <c r="S163" s="6"/>
      <c r="T163" s="6"/>
      <c r="U163" s="6"/>
      <c r="V163" s="6"/>
      <c r="W163" s="6"/>
    </row>
    <row r="164" spans="2:23">
      <c r="B164" s="10"/>
      <c r="C164" s="10"/>
      <c r="D164" s="10"/>
      <c r="E164" s="10"/>
      <c r="F164" s="10"/>
      <c r="G164" s="10"/>
      <c r="H164" s="10"/>
      <c r="I164" s="10"/>
      <c r="O164" s="6"/>
      <c r="P164" s="6"/>
      <c r="Q164" s="6"/>
      <c r="R164" s="6"/>
      <c r="S164" s="6"/>
      <c r="T164" s="6"/>
      <c r="U164" s="6"/>
      <c r="V164" s="6"/>
      <c r="W164" s="6"/>
    </row>
    <row r="165" spans="2:23">
      <c r="B165" s="10"/>
      <c r="C165" s="10"/>
      <c r="D165" s="10"/>
      <c r="E165" s="10"/>
      <c r="F165" s="10"/>
      <c r="G165" s="10"/>
      <c r="H165" s="10"/>
      <c r="I165" s="10"/>
      <c r="O165" s="6"/>
      <c r="P165" s="6"/>
      <c r="Q165" s="6"/>
      <c r="R165" s="6"/>
      <c r="S165" s="6"/>
      <c r="T165" s="6"/>
      <c r="U165" s="6"/>
      <c r="V165" s="6"/>
      <c r="W165" s="6"/>
    </row>
    <row r="166" spans="2:23" ht="15.75">
      <c r="B166" s="62" t="s">
        <v>71</v>
      </c>
      <c r="C166" s="63"/>
      <c r="D166" s="63"/>
      <c r="E166" s="63"/>
      <c r="F166" s="63"/>
      <c r="G166" s="63"/>
      <c r="H166" s="63"/>
      <c r="I166" s="64"/>
      <c r="O166" s="6"/>
      <c r="P166" s="6"/>
      <c r="Q166" s="6"/>
      <c r="R166" s="6"/>
      <c r="S166" s="6"/>
      <c r="T166" s="6"/>
      <c r="U166" s="6"/>
      <c r="V166" s="6"/>
      <c r="W166" s="6"/>
    </row>
    <row r="167" spans="2:23" ht="31.5" customHeight="1">
      <c r="B167" s="42" t="s">
        <v>1</v>
      </c>
      <c r="C167" s="42" t="s">
        <v>2</v>
      </c>
      <c r="D167" s="42" t="s">
        <v>40</v>
      </c>
      <c r="E167" s="35" t="s">
        <v>41</v>
      </c>
      <c r="F167" s="36" t="s">
        <v>5</v>
      </c>
      <c r="G167" s="37"/>
      <c r="H167" s="38"/>
      <c r="I167" s="35" t="s">
        <v>8</v>
      </c>
      <c r="R167" s="6"/>
      <c r="S167" s="6"/>
      <c r="T167" s="6"/>
      <c r="U167" s="6"/>
      <c r="V167" s="6"/>
      <c r="W167" s="6"/>
    </row>
    <row r="168" spans="2:23">
      <c r="B168" s="43"/>
      <c r="C168" s="43"/>
      <c r="D168" s="43"/>
      <c r="E168" s="31"/>
      <c r="F168" s="4" t="s">
        <v>29</v>
      </c>
      <c r="G168" s="4" t="s">
        <v>30</v>
      </c>
      <c r="H168" s="4" t="s">
        <v>31</v>
      </c>
      <c r="I168" s="31"/>
    </row>
    <row r="169" spans="2:23" ht="30">
      <c r="B169" s="35" t="s">
        <v>6</v>
      </c>
      <c r="C169" s="4">
        <v>49</v>
      </c>
      <c r="D169" s="4" t="s">
        <v>182</v>
      </c>
      <c r="E169" s="4">
        <v>200</v>
      </c>
      <c r="F169" s="4">
        <v>6.68</v>
      </c>
      <c r="G169" s="4">
        <v>7.22</v>
      </c>
      <c r="H169" s="4">
        <v>27.55</v>
      </c>
      <c r="I169" s="4">
        <v>200</v>
      </c>
    </row>
    <row r="170" spans="2:23">
      <c r="B170" s="30"/>
      <c r="C170" s="4">
        <v>50</v>
      </c>
      <c r="D170" s="4" t="s">
        <v>156</v>
      </c>
      <c r="E170" s="8" t="s">
        <v>204</v>
      </c>
      <c r="F170" s="4">
        <v>2.5</v>
      </c>
      <c r="G170" s="4">
        <v>0.4</v>
      </c>
      <c r="H170" s="4">
        <v>32.4</v>
      </c>
      <c r="I170" s="4">
        <v>119.53</v>
      </c>
    </row>
    <row r="171" spans="2:23">
      <c r="B171" s="31"/>
      <c r="C171" s="4">
        <v>58</v>
      </c>
      <c r="D171" s="4" t="s">
        <v>25</v>
      </c>
      <c r="E171" s="4">
        <v>180</v>
      </c>
      <c r="F171" s="4">
        <v>1.57</v>
      </c>
      <c r="G171" s="4">
        <v>1.79</v>
      </c>
      <c r="H171" s="4">
        <v>14.61</v>
      </c>
      <c r="I171" s="4">
        <v>80</v>
      </c>
    </row>
    <row r="172" spans="2:23">
      <c r="B172" s="32" t="s">
        <v>9</v>
      </c>
      <c r="C172" s="33"/>
      <c r="D172" s="33"/>
      <c r="E172" s="34"/>
      <c r="F172" s="9">
        <f>F140+F170+F171</f>
        <v>10.29</v>
      </c>
      <c r="G172" s="9">
        <f>G140+G170+G171</f>
        <v>9.33</v>
      </c>
      <c r="H172" s="9">
        <f>H140+H170+H171</f>
        <v>72.95</v>
      </c>
      <c r="I172" s="9">
        <f>I140+I170+I171</f>
        <v>390.53</v>
      </c>
    </row>
    <row r="173" spans="2:23">
      <c r="B173" s="35" t="s">
        <v>10</v>
      </c>
      <c r="C173" s="4" t="s">
        <v>18</v>
      </c>
      <c r="D173" s="4" t="s">
        <v>66</v>
      </c>
      <c r="E173" s="4">
        <v>250</v>
      </c>
      <c r="F173" s="4">
        <v>0</v>
      </c>
      <c r="G173" s="4">
        <v>0</v>
      </c>
      <c r="H173" s="4">
        <v>0</v>
      </c>
      <c r="I173" s="4">
        <v>0</v>
      </c>
    </row>
    <row r="174" spans="2:23">
      <c r="B174" s="31"/>
      <c r="C174" s="4">
        <v>17</v>
      </c>
      <c r="D174" s="4" t="s">
        <v>148</v>
      </c>
      <c r="E174" s="4">
        <v>180</v>
      </c>
      <c r="F174" s="4">
        <v>5.22</v>
      </c>
      <c r="G174" s="4">
        <v>5.76</v>
      </c>
      <c r="H174" s="4">
        <v>7.2</v>
      </c>
      <c r="I174" s="4">
        <v>106.2</v>
      </c>
    </row>
    <row r="175" spans="2:23">
      <c r="B175" s="32" t="s">
        <v>12</v>
      </c>
      <c r="C175" s="33"/>
      <c r="D175" s="33"/>
      <c r="E175" s="34"/>
      <c r="F175" s="9">
        <v>5.22</v>
      </c>
      <c r="G175" s="9">
        <v>5.76</v>
      </c>
      <c r="H175" s="9">
        <v>7.2</v>
      </c>
      <c r="I175" s="9">
        <v>106.2</v>
      </c>
    </row>
    <row r="176" spans="2:23">
      <c r="B176" s="35" t="s">
        <v>13</v>
      </c>
      <c r="C176" s="4">
        <v>59</v>
      </c>
      <c r="D176" s="4" t="s">
        <v>73</v>
      </c>
      <c r="E176" s="4">
        <v>60</v>
      </c>
      <c r="F176" s="4">
        <v>1.06</v>
      </c>
      <c r="G176" s="4">
        <v>4.04</v>
      </c>
      <c r="H176" s="4">
        <v>11.92</v>
      </c>
      <c r="I176" s="4">
        <v>88</v>
      </c>
    </row>
    <row r="177" spans="2:9" ht="30">
      <c r="B177" s="30"/>
      <c r="C177" s="4">
        <v>60</v>
      </c>
      <c r="D177" s="4" t="s">
        <v>74</v>
      </c>
      <c r="E177" s="4" t="s">
        <v>75</v>
      </c>
      <c r="F177" s="4">
        <v>3.27</v>
      </c>
      <c r="G177" s="4">
        <v>4.09</v>
      </c>
      <c r="H177" s="4">
        <v>16.75</v>
      </c>
      <c r="I177" s="4">
        <v>110.11</v>
      </c>
    </row>
    <row r="178" spans="2:9">
      <c r="B178" s="30"/>
      <c r="C178" s="4">
        <v>61</v>
      </c>
      <c r="D178" s="4" t="s">
        <v>186</v>
      </c>
      <c r="E178" s="4">
        <v>110</v>
      </c>
      <c r="F178" s="4">
        <v>16.579999999999998</v>
      </c>
      <c r="G178" s="18">
        <v>7.5</v>
      </c>
      <c r="H178" s="4">
        <v>11.93</v>
      </c>
      <c r="I178" s="4">
        <v>199</v>
      </c>
    </row>
    <row r="179" spans="2:9">
      <c r="B179" s="30"/>
      <c r="C179" s="4">
        <v>38</v>
      </c>
      <c r="D179" s="4" t="s">
        <v>47</v>
      </c>
      <c r="E179" s="27">
        <v>130</v>
      </c>
      <c r="F179" s="27">
        <v>4.5</v>
      </c>
      <c r="G179" s="27">
        <v>4</v>
      </c>
      <c r="H179" s="27">
        <v>27.9</v>
      </c>
      <c r="I179" s="27">
        <v>161.69999999999999</v>
      </c>
    </row>
    <row r="180" spans="2:9">
      <c r="B180" s="30"/>
      <c r="C180" s="4">
        <v>23</v>
      </c>
      <c r="D180" s="4" t="s">
        <v>17</v>
      </c>
      <c r="E180" s="4">
        <v>180</v>
      </c>
      <c r="F180" s="4">
        <v>0.44</v>
      </c>
      <c r="G180" s="4">
        <v>0</v>
      </c>
      <c r="H180" s="4">
        <v>22.89</v>
      </c>
      <c r="I180" s="4">
        <v>96</v>
      </c>
    </row>
    <row r="181" spans="2:9">
      <c r="B181" s="30"/>
      <c r="C181" s="4" t="s">
        <v>18</v>
      </c>
      <c r="D181" s="4" t="s">
        <v>20</v>
      </c>
      <c r="E181" s="4">
        <v>50</v>
      </c>
      <c r="F181" s="4">
        <f>1.12*2</f>
        <v>2.2400000000000002</v>
      </c>
      <c r="G181" s="4">
        <f>0.22*2</f>
        <v>0.44</v>
      </c>
      <c r="H181" s="4">
        <f>7.5*2</f>
        <v>15</v>
      </c>
      <c r="I181" s="4">
        <f>32.8*2</f>
        <v>65.599999999999994</v>
      </c>
    </row>
    <row r="182" spans="2:9" ht="27.6" customHeight="1">
      <c r="B182" s="31"/>
      <c r="C182" s="4" t="s">
        <v>18</v>
      </c>
      <c r="D182" s="4" t="s">
        <v>19</v>
      </c>
      <c r="E182" s="4">
        <v>50</v>
      </c>
      <c r="F182" s="4">
        <f>1.4*2</f>
        <v>2.8</v>
      </c>
      <c r="G182" s="4">
        <f>0.2*2</f>
        <v>0.4</v>
      </c>
      <c r="H182" s="4">
        <f>12.15*2</f>
        <v>24.3</v>
      </c>
      <c r="I182" s="4">
        <f>54.5*2</f>
        <v>109</v>
      </c>
    </row>
    <row r="183" spans="2:9">
      <c r="B183" s="32" t="s">
        <v>21</v>
      </c>
      <c r="C183" s="33"/>
      <c r="D183" s="33"/>
      <c r="E183" s="34"/>
      <c r="F183" s="9">
        <f>F176+F177+F178+F179+F180+F181+F182</f>
        <v>30.889999999999997</v>
      </c>
      <c r="G183" s="9">
        <f t="shared" ref="G183:I183" si="15">G176+G177+G178+G179+G180+G181+G182</f>
        <v>20.47</v>
      </c>
      <c r="H183" s="9">
        <f t="shared" si="15"/>
        <v>130.69</v>
      </c>
      <c r="I183" s="9">
        <f t="shared" si="15"/>
        <v>829.41</v>
      </c>
    </row>
    <row r="184" spans="2:9">
      <c r="B184" s="35" t="s">
        <v>22</v>
      </c>
      <c r="C184" s="4">
        <v>9</v>
      </c>
      <c r="D184" s="4" t="s">
        <v>76</v>
      </c>
      <c r="E184" s="4">
        <v>50</v>
      </c>
      <c r="F184" s="4">
        <v>2.5</v>
      </c>
      <c r="G184" s="4">
        <v>0.08</v>
      </c>
      <c r="H184" s="4">
        <v>4.17</v>
      </c>
      <c r="I184" s="4">
        <v>27.5</v>
      </c>
    </row>
    <row r="185" spans="2:9">
      <c r="B185" s="30"/>
      <c r="C185" s="4">
        <v>62</v>
      </c>
      <c r="D185" s="4" t="s">
        <v>78</v>
      </c>
      <c r="E185" s="4">
        <v>120</v>
      </c>
      <c r="F185" s="4">
        <v>7.24</v>
      </c>
      <c r="G185" s="4">
        <v>8.67</v>
      </c>
      <c r="H185" s="4">
        <v>3</v>
      </c>
      <c r="I185" s="4">
        <v>118</v>
      </c>
    </row>
    <row r="186" spans="2:9">
      <c r="B186" s="30"/>
      <c r="C186" s="4">
        <v>63</v>
      </c>
      <c r="D186" s="4" t="s">
        <v>101</v>
      </c>
      <c r="E186" s="4">
        <v>70</v>
      </c>
      <c r="F186" s="4">
        <v>5.19</v>
      </c>
      <c r="G186" s="4">
        <v>8.23</v>
      </c>
      <c r="H186" s="4">
        <v>34.79</v>
      </c>
      <c r="I186" s="4">
        <v>248.5</v>
      </c>
    </row>
    <row r="187" spans="2:9" ht="15" customHeight="1">
      <c r="B187" s="30"/>
      <c r="C187" s="4">
        <v>3</v>
      </c>
      <c r="D187" s="4" t="s">
        <v>157</v>
      </c>
      <c r="E187" s="4">
        <v>180</v>
      </c>
      <c r="F187" s="4">
        <v>1.8</v>
      </c>
      <c r="G187" s="4">
        <v>2.1</v>
      </c>
      <c r="H187" s="4">
        <v>18.8</v>
      </c>
      <c r="I187" s="4">
        <v>101.3</v>
      </c>
    </row>
    <row r="188" spans="2:9" ht="15" customHeight="1">
      <c r="B188" s="31"/>
      <c r="C188" s="4" t="s">
        <v>18</v>
      </c>
      <c r="D188" s="4" t="s">
        <v>146</v>
      </c>
      <c r="E188" s="4">
        <v>100</v>
      </c>
      <c r="F188" s="4">
        <v>0.9</v>
      </c>
      <c r="G188" s="4">
        <v>0.2</v>
      </c>
      <c r="H188" s="4">
        <v>8.1</v>
      </c>
      <c r="I188" s="4">
        <v>36</v>
      </c>
    </row>
    <row r="189" spans="2:9">
      <c r="B189" s="32" t="s">
        <v>26</v>
      </c>
      <c r="C189" s="33"/>
      <c r="D189" s="33"/>
      <c r="E189" s="34"/>
      <c r="F189" s="9">
        <f>F184+F185+F186+F187+F188</f>
        <v>17.63</v>
      </c>
      <c r="G189" s="9">
        <f>G184+G185+G186+G187+G188</f>
        <v>19.28</v>
      </c>
      <c r="H189" s="9">
        <f>H184+H185+H186+H187+H188</f>
        <v>68.86</v>
      </c>
      <c r="I189" s="9">
        <f>I184+I185+I186+I187+I188</f>
        <v>531.29999999999995</v>
      </c>
    </row>
    <row r="190" spans="2:9">
      <c r="B190" s="32" t="s">
        <v>77</v>
      </c>
      <c r="C190" s="33"/>
      <c r="D190" s="33"/>
      <c r="E190" s="34"/>
      <c r="F190" s="9">
        <f>F172+F175+F183+F189</f>
        <v>64.029999999999987</v>
      </c>
      <c r="G190" s="9">
        <f t="shared" ref="G190:I190" si="16">G172+G175+G183+G189</f>
        <v>54.84</v>
      </c>
      <c r="H190" s="9">
        <f t="shared" si="16"/>
        <v>279.7</v>
      </c>
      <c r="I190" s="9">
        <f t="shared" si="16"/>
        <v>1857.4399999999998</v>
      </c>
    </row>
    <row r="191" spans="2:9">
      <c r="B191" s="10"/>
      <c r="C191" s="10"/>
      <c r="D191" s="10"/>
      <c r="E191" s="10"/>
      <c r="F191" s="10"/>
      <c r="G191" s="10"/>
      <c r="H191" s="10"/>
      <c r="I191" s="10"/>
    </row>
    <row r="192" spans="2:9">
      <c r="B192" s="32" t="s">
        <v>79</v>
      </c>
      <c r="C192" s="33"/>
      <c r="D192" s="33"/>
      <c r="E192" s="33"/>
      <c r="F192" s="33"/>
      <c r="G192" s="33"/>
      <c r="H192" s="33"/>
      <c r="I192" s="34"/>
    </row>
    <row r="193" spans="2:9">
      <c r="B193" s="35" t="s">
        <v>1</v>
      </c>
      <c r="C193" s="35" t="s">
        <v>2</v>
      </c>
      <c r="D193" s="35" t="s">
        <v>40</v>
      </c>
      <c r="E193" s="35" t="s">
        <v>41</v>
      </c>
      <c r="F193" s="36" t="s">
        <v>5</v>
      </c>
      <c r="G193" s="37"/>
      <c r="H193" s="38"/>
      <c r="I193" s="35" t="s">
        <v>8</v>
      </c>
    </row>
    <row r="194" spans="2:9">
      <c r="B194" s="31"/>
      <c r="C194" s="31"/>
      <c r="D194" s="31"/>
      <c r="E194" s="31"/>
      <c r="F194" s="4" t="s">
        <v>29</v>
      </c>
      <c r="G194" s="4" t="s">
        <v>30</v>
      </c>
      <c r="H194" s="4" t="s">
        <v>31</v>
      </c>
      <c r="I194" s="31"/>
    </row>
    <row r="195" spans="2:9" ht="30">
      <c r="B195" s="35" t="s">
        <v>6</v>
      </c>
      <c r="C195" s="4">
        <v>64</v>
      </c>
      <c r="D195" s="4" t="s">
        <v>183</v>
      </c>
      <c r="E195" s="4">
        <v>200</v>
      </c>
      <c r="F195" s="4">
        <v>7.73</v>
      </c>
      <c r="G195" s="4">
        <v>10.050000000000001</v>
      </c>
      <c r="H195" s="4">
        <v>27.6</v>
      </c>
      <c r="I195" s="4">
        <v>231.2</v>
      </c>
    </row>
    <row r="196" spans="2:9">
      <c r="B196" s="30"/>
      <c r="C196" s="4">
        <v>15</v>
      </c>
      <c r="D196" s="4" t="s">
        <v>43</v>
      </c>
      <c r="E196" s="8" t="s">
        <v>200</v>
      </c>
      <c r="F196" s="4">
        <v>2.8</v>
      </c>
      <c r="G196" s="4">
        <v>4.6900000000000004</v>
      </c>
      <c r="H196" s="4">
        <v>24.68</v>
      </c>
      <c r="I196" s="4">
        <v>152.13</v>
      </c>
    </row>
    <row r="197" spans="2:9">
      <c r="B197" s="31"/>
      <c r="C197" s="4">
        <v>16</v>
      </c>
      <c r="D197" s="4" t="s">
        <v>32</v>
      </c>
      <c r="E197" s="4">
        <v>180</v>
      </c>
      <c r="F197" s="4">
        <v>2.2999999999999998</v>
      </c>
      <c r="G197" s="4">
        <v>3.44</v>
      </c>
      <c r="H197" s="4">
        <v>16.89</v>
      </c>
      <c r="I197" s="4">
        <v>107.72</v>
      </c>
    </row>
    <row r="198" spans="2:9">
      <c r="B198" s="36" t="s">
        <v>9</v>
      </c>
      <c r="C198" s="37"/>
      <c r="D198" s="37"/>
      <c r="E198" s="38"/>
      <c r="F198" s="9">
        <f>F195+F196+F197</f>
        <v>12.830000000000002</v>
      </c>
      <c r="G198" s="9">
        <f t="shared" ref="G198:I198" si="17">G195+G196+G197</f>
        <v>18.180000000000003</v>
      </c>
      <c r="H198" s="9">
        <f t="shared" si="17"/>
        <v>69.17</v>
      </c>
      <c r="I198" s="9">
        <f t="shared" si="17"/>
        <v>491.04999999999995</v>
      </c>
    </row>
    <row r="199" spans="2:9" ht="13.9" customHeight="1">
      <c r="B199" s="35" t="s">
        <v>10</v>
      </c>
      <c r="C199" s="4" t="s">
        <v>18</v>
      </c>
      <c r="D199" s="4" t="s">
        <v>66</v>
      </c>
      <c r="E199" s="4">
        <v>250</v>
      </c>
      <c r="F199" s="4">
        <v>0</v>
      </c>
      <c r="G199" s="4">
        <v>0</v>
      </c>
      <c r="H199" s="4">
        <v>0</v>
      </c>
      <c r="I199" s="4">
        <v>0</v>
      </c>
    </row>
    <row r="200" spans="2:9">
      <c r="B200" s="31"/>
      <c r="C200" s="4" t="s">
        <v>18</v>
      </c>
      <c r="D200" s="4" t="s">
        <v>48</v>
      </c>
      <c r="E200" s="4">
        <v>180</v>
      </c>
      <c r="F200" s="4">
        <v>0</v>
      </c>
      <c r="G200" s="4">
        <v>0</v>
      </c>
      <c r="H200" s="4">
        <v>17</v>
      </c>
      <c r="I200" s="4">
        <v>80</v>
      </c>
    </row>
    <row r="201" spans="2:9">
      <c r="B201" s="32" t="s">
        <v>12</v>
      </c>
      <c r="C201" s="33"/>
      <c r="D201" s="33"/>
      <c r="E201" s="34"/>
      <c r="F201" s="9">
        <v>0</v>
      </c>
      <c r="G201" s="9">
        <v>0</v>
      </c>
      <c r="H201" s="9">
        <v>17</v>
      </c>
      <c r="I201" s="4">
        <v>80</v>
      </c>
    </row>
    <row r="202" spans="2:9">
      <c r="B202" s="35" t="s">
        <v>13</v>
      </c>
      <c r="C202" s="4">
        <v>35</v>
      </c>
      <c r="D202" s="4" t="s">
        <v>55</v>
      </c>
      <c r="E202" s="4">
        <v>60</v>
      </c>
      <c r="F202" s="4">
        <v>1.0900000000000001</v>
      </c>
      <c r="G202" s="4">
        <v>2.84</v>
      </c>
      <c r="H202" s="4">
        <v>6.31</v>
      </c>
      <c r="I202" s="4">
        <v>54.67</v>
      </c>
    </row>
    <row r="203" spans="2:9" ht="30">
      <c r="B203" s="30"/>
      <c r="C203" s="4">
        <v>65</v>
      </c>
      <c r="D203" s="4" t="s">
        <v>80</v>
      </c>
      <c r="E203" s="4">
        <v>200</v>
      </c>
      <c r="F203" s="4">
        <v>4.37</v>
      </c>
      <c r="G203" s="4">
        <v>3.7320000000000002</v>
      </c>
      <c r="H203" s="4">
        <v>10.31</v>
      </c>
      <c r="I203" s="4">
        <v>87</v>
      </c>
    </row>
    <row r="204" spans="2:9" ht="30">
      <c r="B204" s="30"/>
      <c r="C204" s="4" t="s">
        <v>197</v>
      </c>
      <c r="D204" s="4" t="s">
        <v>81</v>
      </c>
      <c r="E204" s="4" t="s">
        <v>198</v>
      </c>
      <c r="F204" s="4">
        <v>14.7</v>
      </c>
      <c r="G204" s="4">
        <v>20.8</v>
      </c>
      <c r="H204" s="4">
        <v>32.380000000000003</v>
      </c>
      <c r="I204" s="4">
        <v>420</v>
      </c>
    </row>
    <row r="205" spans="2:9">
      <c r="B205" s="30"/>
      <c r="C205" s="4">
        <v>8</v>
      </c>
      <c r="D205" s="4" t="s">
        <v>34</v>
      </c>
      <c r="E205" s="4">
        <v>180</v>
      </c>
      <c r="F205" s="4">
        <v>0.26</v>
      </c>
      <c r="G205" s="4">
        <v>0.1</v>
      </c>
      <c r="H205" s="4">
        <v>16.579999999999998</v>
      </c>
      <c r="I205" s="4">
        <v>71</v>
      </c>
    </row>
    <row r="206" spans="2:9">
      <c r="B206" s="30"/>
      <c r="C206" s="4" t="s">
        <v>18</v>
      </c>
      <c r="D206" s="4" t="s">
        <v>20</v>
      </c>
      <c r="E206" s="4">
        <v>25</v>
      </c>
      <c r="F206" s="4">
        <v>1.1200000000000001</v>
      </c>
      <c r="G206" s="4">
        <v>0.22</v>
      </c>
      <c r="H206" s="4">
        <v>7.5</v>
      </c>
      <c r="I206" s="4">
        <v>32.799999999999997</v>
      </c>
    </row>
    <row r="207" spans="2:9" ht="27.6" customHeight="1">
      <c r="B207" s="31"/>
      <c r="C207" s="4" t="s">
        <v>18</v>
      </c>
      <c r="D207" s="4" t="s">
        <v>19</v>
      </c>
      <c r="E207" s="4">
        <v>25</v>
      </c>
      <c r="F207" s="4">
        <v>1.4</v>
      </c>
      <c r="G207" s="4">
        <v>0.2</v>
      </c>
      <c r="H207" s="4">
        <v>12.15</v>
      </c>
      <c r="I207" s="4">
        <v>54.5</v>
      </c>
    </row>
    <row r="208" spans="2:9">
      <c r="B208" s="32" t="s">
        <v>21</v>
      </c>
      <c r="C208" s="33"/>
      <c r="D208" s="33"/>
      <c r="E208" s="34"/>
      <c r="F208" s="9">
        <f>F202+F203+F204+F205+F206+F207</f>
        <v>22.94</v>
      </c>
      <c r="G208" s="9">
        <f t="shared" ref="G208:I208" si="18">G202+G203+G204+G205+G206+G207</f>
        <v>27.891999999999999</v>
      </c>
      <c r="H208" s="9">
        <f t="shared" si="18"/>
        <v>85.23</v>
      </c>
      <c r="I208" s="9">
        <f t="shared" si="18"/>
        <v>719.97</v>
      </c>
    </row>
    <row r="209" spans="2:9">
      <c r="B209" s="35" t="s">
        <v>22</v>
      </c>
      <c r="C209" s="4">
        <v>67</v>
      </c>
      <c r="D209" s="4" t="s">
        <v>142</v>
      </c>
      <c r="E209" s="4">
        <v>200</v>
      </c>
      <c r="F209" s="4">
        <v>9.51</v>
      </c>
      <c r="G209" s="4">
        <v>3.24</v>
      </c>
      <c r="H209" s="4">
        <v>1.65</v>
      </c>
      <c r="I209" s="4">
        <v>137.5</v>
      </c>
    </row>
    <row r="210" spans="2:9">
      <c r="B210" s="30"/>
      <c r="C210" s="4">
        <v>68</v>
      </c>
      <c r="D210" s="4" t="s">
        <v>82</v>
      </c>
      <c r="E210" s="4">
        <v>50</v>
      </c>
      <c r="F210" s="4">
        <v>7.09</v>
      </c>
      <c r="G210" s="4">
        <v>6.33</v>
      </c>
      <c r="H210" s="4">
        <v>15.04</v>
      </c>
      <c r="I210" s="4">
        <v>146</v>
      </c>
    </row>
    <row r="211" spans="2:9">
      <c r="B211" s="30"/>
      <c r="C211" s="4" t="s">
        <v>18</v>
      </c>
      <c r="D211" s="4" t="s">
        <v>187</v>
      </c>
      <c r="E211" s="4">
        <v>20</v>
      </c>
      <c r="F211" s="4">
        <v>1.82</v>
      </c>
      <c r="G211" s="4">
        <v>1.56</v>
      </c>
      <c r="H211" s="4">
        <v>13.44</v>
      </c>
      <c r="I211" s="4">
        <v>76.2</v>
      </c>
    </row>
    <row r="212" spans="2:9" ht="15.6" customHeight="1">
      <c r="B212" s="30"/>
      <c r="C212" s="4">
        <v>113</v>
      </c>
      <c r="D212" s="4" t="s">
        <v>210</v>
      </c>
      <c r="E212" s="4">
        <v>180</v>
      </c>
      <c r="F212" s="4">
        <v>0</v>
      </c>
      <c r="G212" s="4">
        <v>0</v>
      </c>
      <c r="H212" s="4">
        <v>9.1</v>
      </c>
      <c r="I212" s="4">
        <v>37</v>
      </c>
    </row>
    <row r="213" spans="2:9" ht="15" customHeight="1">
      <c r="B213" s="31"/>
      <c r="C213" s="4" t="s">
        <v>18</v>
      </c>
      <c r="D213" s="4" t="s">
        <v>146</v>
      </c>
      <c r="E213" s="4">
        <v>100</v>
      </c>
      <c r="F213" s="4">
        <v>0.9</v>
      </c>
      <c r="G213" s="4">
        <v>0.2</v>
      </c>
      <c r="H213" s="4">
        <v>8.1</v>
      </c>
      <c r="I213" s="4">
        <v>36</v>
      </c>
    </row>
    <row r="214" spans="2:9">
      <c r="B214" s="32" t="s">
        <v>26</v>
      </c>
      <c r="C214" s="33"/>
      <c r="D214" s="33"/>
      <c r="E214" s="34"/>
      <c r="F214" s="9">
        <f>F209+F210+F211+F212+F213</f>
        <v>19.32</v>
      </c>
      <c r="G214" s="9">
        <f t="shared" ref="G214:I214" si="19">G209+G210+G211+G212+G213</f>
        <v>11.33</v>
      </c>
      <c r="H214" s="9">
        <f t="shared" si="19"/>
        <v>47.33</v>
      </c>
      <c r="I214" s="9">
        <f t="shared" si="19"/>
        <v>432.7</v>
      </c>
    </row>
    <row r="215" spans="2:9">
      <c r="B215" s="32" t="s">
        <v>83</v>
      </c>
      <c r="C215" s="33"/>
      <c r="D215" s="33"/>
      <c r="E215" s="34"/>
      <c r="F215" s="9">
        <f>F198+F201+F208+F214</f>
        <v>55.09</v>
      </c>
      <c r="G215" s="9">
        <f t="shared" ref="G215:I215" si="20">G198+G201+G208+G214</f>
        <v>57.402000000000001</v>
      </c>
      <c r="H215" s="9">
        <f t="shared" si="20"/>
        <v>218.73000000000002</v>
      </c>
      <c r="I215" s="9">
        <f t="shared" si="20"/>
        <v>1723.72</v>
      </c>
    </row>
    <row r="216" spans="2:9">
      <c r="B216" s="10"/>
      <c r="C216" s="10"/>
      <c r="D216" s="10"/>
      <c r="E216" s="10"/>
      <c r="F216" s="10"/>
      <c r="G216" s="10"/>
      <c r="H216" s="10"/>
      <c r="I216" s="10"/>
    </row>
    <row r="217" spans="2:9">
      <c r="B217" s="10"/>
      <c r="C217" s="10"/>
      <c r="D217" s="10"/>
      <c r="E217" s="10"/>
      <c r="F217" s="10"/>
      <c r="G217" s="10"/>
      <c r="H217" s="10"/>
      <c r="I217" s="10"/>
    </row>
    <row r="218" spans="2:9">
      <c r="B218" s="10"/>
      <c r="C218" s="10"/>
      <c r="D218" s="10"/>
      <c r="E218" s="10"/>
      <c r="F218" s="10"/>
      <c r="G218" s="10"/>
      <c r="H218" s="10"/>
      <c r="I218" s="10"/>
    </row>
    <row r="219" spans="2:9" ht="41.45" customHeight="1">
      <c r="B219" s="10"/>
      <c r="C219" s="10"/>
      <c r="D219" s="10"/>
      <c r="E219" s="10"/>
      <c r="F219" s="10"/>
      <c r="G219" s="10"/>
      <c r="H219" s="10"/>
      <c r="I219" s="10"/>
    </row>
    <row r="220" spans="2:9">
      <c r="B220" s="32" t="s">
        <v>84</v>
      </c>
      <c r="C220" s="33"/>
      <c r="D220" s="33"/>
      <c r="E220" s="33"/>
      <c r="F220" s="33"/>
      <c r="G220" s="33"/>
      <c r="H220" s="33"/>
      <c r="I220" s="34"/>
    </row>
    <row r="221" spans="2:9">
      <c r="B221" s="35" t="s">
        <v>1</v>
      </c>
      <c r="C221" s="35" t="s">
        <v>2</v>
      </c>
      <c r="D221" s="35" t="s">
        <v>40</v>
      </c>
      <c r="E221" s="35" t="s">
        <v>41</v>
      </c>
      <c r="F221" s="36" t="s">
        <v>5</v>
      </c>
      <c r="G221" s="37"/>
      <c r="H221" s="38"/>
      <c r="I221" s="35" t="s">
        <v>8</v>
      </c>
    </row>
    <row r="222" spans="2:9">
      <c r="B222" s="31"/>
      <c r="C222" s="31"/>
      <c r="D222" s="31"/>
      <c r="E222" s="31"/>
      <c r="F222" s="4" t="s">
        <v>29</v>
      </c>
      <c r="G222" s="4" t="s">
        <v>30</v>
      </c>
      <c r="H222" s="4" t="s">
        <v>31</v>
      </c>
      <c r="I222" s="31"/>
    </row>
    <row r="223" spans="2:9" ht="30">
      <c r="B223" s="35" t="s">
        <v>6</v>
      </c>
      <c r="C223" s="4">
        <v>1</v>
      </c>
      <c r="D223" s="4" t="s">
        <v>85</v>
      </c>
      <c r="E223" s="4">
        <v>200</v>
      </c>
      <c r="F223" s="4">
        <v>6.68</v>
      </c>
      <c r="G223" s="4">
        <v>7.33</v>
      </c>
      <c r="H223" s="4">
        <v>21.85</v>
      </c>
      <c r="I223" s="4">
        <v>179</v>
      </c>
    </row>
    <row r="224" spans="2:9">
      <c r="B224" s="30"/>
      <c r="C224" s="4">
        <v>50</v>
      </c>
      <c r="D224" s="4" t="s">
        <v>156</v>
      </c>
      <c r="E224" s="8" t="s">
        <v>204</v>
      </c>
      <c r="F224" s="4">
        <v>2.5</v>
      </c>
      <c r="G224" s="4">
        <v>0.4</v>
      </c>
      <c r="H224" s="4">
        <v>32.4</v>
      </c>
      <c r="I224" s="4">
        <v>143.19999999999999</v>
      </c>
    </row>
    <row r="225" spans="2:9" ht="15" customHeight="1">
      <c r="B225" s="30"/>
      <c r="C225" s="24">
        <v>57</v>
      </c>
      <c r="D225" s="24" t="s">
        <v>107</v>
      </c>
      <c r="E225" s="8">
        <v>40</v>
      </c>
      <c r="F225" s="24">
        <v>5.0999999999999996</v>
      </c>
      <c r="G225" s="24">
        <v>4.5999999999999996</v>
      </c>
      <c r="H225" s="24">
        <v>0.3</v>
      </c>
      <c r="I225" s="24">
        <v>63</v>
      </c>
    </row>
    <row r="226" spans="2:9">
      <c r="B226" s="31"/>
      <c r="C226" s="4">
        <v>16</v>
      </c>
      <c r="D226" s="4" t="s">
        <v>49</v>
      </c>
      <c r="E226" s="4">
        <v>180</v>
      </c>
      <c r="F226" s="4">
        <v>2.5</v>
      </c>
      <c r="G226" s="4">
        <v>3.5</v>
      </c>
      <c r="H226" s="4">
        <v>17.010000000000002</v>
      </c>
      <c r="I226" s="4">
        <v>109.54</v>
      </c>
    </row>
    <row r="227" spans="2:9">
      <c r="B227" s="32" t="s">
        <v>9</v>
      </c>
      <c r="C227" s="33"/>
      <c r="D227" s="33"/>
      <c r="E227" s="34"/>
      <c r="F227" s="9">
        <f>F223+F224+F225+F226</f>
        <v>16.78</v>
      </c>
      <c r="G227" s="11">
        <f t="shared" ref="G227:I227" si="21">G223+G224+G225+G226</f>
        <v>15.83</v>
      </c>
      <c r="H227" s="11">
        <f t="shared" si="21"/>
        <v>71.56</v>
      </c>
      <c r="I227" s="11">
        <f t="shared" si="21"/>
        <v>494.74</v>
      </c>
    </row>
    <row r="228" spans="2:9" ht="27.6" customHeight="1">
      <c r="B228" s="35" t="s">
        <v>10</v>
      </c>
      <c r="C228" s="4" t="s">
        <v>18</v>
      </c>
      <c r="D228" s="4" t="s">
        <v>66</v>
      </c>
      <c r="E228" s="4">
        <v>250</v>
      </c>
      <c r="F228" s="4">
        <v>0</v>
      </c>
      <c r="G228" s="4">
        <v>0</v>
      </c>
      <c r="H228" s="4">
        <v>0</v>
      </c>
      <c r="I228" s="4">
        <v>0</v>
      </c>
    </row>
    <row r="229" spans="2:9">
      <c r="B229" s="31"/>
      <c r="C229" s="4">
        <v>4</v>
      </c>
      <c r="D229" s="4" t="s">
        <v>11</v>
      </c>
      <c r="E229" s="4">
        <v>180</v>
      </c>
      <c r="F229" s="4">
        <v>5.8</v>
      </c>
      <c r="G229" s="4">
        <v>5</v>
      </c>
      <c r="H229" s="4">
        <v>9.66</v>
      </c>
      <c r="I229" s="4">
        <v>108.07</v>
      </c>
    </row>
    <row r="230" spans="2:9">
      <c r="B230" s="32" t="s">
        <v>12</v>
      </c>
      <c r="C230" s="33"/>
      <c r="D230" s="33"/>
      <c r="E230" s="34"/>
      <c r="F230" s="9">
        <v>5.8</v>
      </c>
      <c r="G230" s="9">
        <v>5</v>
      </c>
      <c r="H230" s="9">
        <v>9.66</v>
      </c>
      <c r="I230" s="9">
        <v>108.07</v>
      </c>
    </row>
    <row r="231" spans="2:9" ht="30">
      <c r="B231" s="35" t="s">
        <v>13</v>
      </c>
      <c r="C231" s="4">
        <v>69</v>
      </c>
      <c r="D231" s="4" t="s">
        <v>191</v>
      </c>
      <c r="E231" s="4">
        <v>60</v>
      </c>
      <c r="F231" s="4">
        <v>7.42</v>
      </c>
      <c r="G231" s="4">
        <v>2.97</v>
      </c>
      <c r="H231" s="4">
        <v>1.48</v>
      </c>
      <c r="I231" s="4">
        <v>65.89</v>
      </c>
    </row>
    <row r="232" spans="2:9" ht="30">
      <c r="B232" s="30"/>
      <c r="C232" s="4">
        <v>70</v>
      </c>
      <c r="D232" s="4" t="s">
        <v>87</v>
      </c>
      <c r="E232" s="4" t="s">
        <v>88</v>
      </c>
      <c r="F232" s="4">
        <v>3.32</v>
      </c>
      <c r="G232" s="4">
        <v>4.83</v>
      </c>
      <c r="H232" s="4">
        <v>15.74</v>
      </c>
      <c r="I232" s="4">
        <v>115.2</v>
      </c>
    </row>
    <row r="233" spans="2:9">
      <c r="B233" s="30"/>
      <c r="C233" s="4">
        <v>71</v>
      </c>
      <c r="D233" s="4" t="s">
        <v>89</v>
      </c>
      <c r="E233" s="4">
        <v>200</v>
      </c>
      <c r="F233" s="4">
        <v>12.41</v>
      </c>
      <c r="G233" s="4">
        <v>11.34</v>
      </c>
      <c r="H233" s="4">
        <v>16.899999999999999</v>
      </c>
      <c r="I233" s="4">
        <v>225</v>
      </c>
    </row>
    <row r="234" spans="2:9">
      <c r="B234" s="30"/>
      <c r="C234" s="4">
        <v>72</v>
      </c>
      <c r="D234" s="4" t="s">
        <v>90</v>
      </c>
      <c r="E234" s="4">
        <v>180</v>
      </c>
      <c r="F234" s="4">
        <v>0.21</v>
      </c>
      <c r="G234" s="4">
        <v>0.02</v>
      </c>
      <c r="H234" s="4">
        <v>15.66</v>
      </c>
      <c r="I234" s="4">
        <v>68</v>
      </c>
    </row>
    <row r="235" spans="2:9">
      <c r="B235" s="30"/>
      <c r="C235" s="4" t="s">
        <v>18</v>
      </c>
      <c r="D235" s="4" t="s">
        <v>20</v>
      </c>
      <c r="E235" s="4">
        <v>50</v>
      </c>
      <c r="F235" s="4">
        <f>1.12*2</f>
        <v>2.2400000000000002</v>
      </c>
      <c r="G235" s="4">
        <f>0.22*2</f>
        <v>0.44</v>
      </c>
      <c r="H235" s="4">
        <f>7.5*2</f>
        <v>15</v>
      </c>
      <c r="I235" s="4">
        <f>32.8*2</f>
        <v>65.599999999999994</v>
      </c>
    </row>
    <row r="236" spans="2:9" ht="27.6" customHeight="1">
      <c r="B236" s="31"/>
      <c r="C236" s="4" t="s">
        <v>18</v>
      </c>
      <c r="D236" s="4" t="s">
        <v>19</v>
      </c>
      <c r="E236" s="4">
        <v>50</v>
      </c>
      <c r="F236" s="4">
        <f>1.4*2</f>
        <v>2.8</v>
      </c>
      <c r="G236" s="4">
        <f>0.2*2</f>
        <v>0.4</v>
      </c>
      <c r="H236" s="4">
        <f>12.15*2</f>
        <v>24.3</v>
      </c>
      <c r="I236" s="4">
        <f>54.5*2</f>
        <v>109</v>
      </c>
    </row>
    <row r="237" spans="2:9">
      <c r="B237" s="32" t="s">
        <v>21</v>
      </c>
      <c r="C237" s="33"/>
      <c r="D237" s="33"/>
      <c r="E237" s="34"/>
      <c r="F237" s="11">
        <f>F231+F232+F233+F234+F235+F236</f>
        <v>28.400000000000002</v>
      </c>
      <c r="G237" s="11">
        <f t="shared" ref="G237:I237" si="22">G231+G232+G233+G234+G235+G236</f>
        <v>20</v>
      </c>
      <c r="H237" s="11">
        <f t="shared" si="22"/>
        <v>89.08</v>
      </c>
      <c r="I237" s="11">
        <f t="shared" si="22"/>
        <v>648.69000000000005</v>
      </c>
    </row>
    <row r="238" spans="2:9" ht="30">
      <c r="B238" s="30" t="s">
        <v>22</v>
      </c>
      <c r="C238" s="4">
        <v>73</v>
      </c>
      <c r="D238" s="4" t="s">
        <v>91</v>
      </c>
      <c r="E238" s="4" t="s">
        <v>92</v>
      </c>
      <c r="F238" s="4">
        <v>15</v>
      </c>
      <c r="G238" s="4">
        <v>14.53</v>
      </c>
      <c r="H238" s="4">
        <v>39.520000000000003</v>
      </c>
      <c r="I238" s="4">
        <v>340.79</v>
      </c>
    </row>
    <row r="239" spans="2:9">
      <c r="B239" s="30"/>
      <c r="C239" s="4">
        <v>12</v>
      </c>
      <c r="D239" s="4" t="s">
        <v>42</v>
      </c>
      <c r="E239" s="4">
        <v>180</v>
      </c>
      <c r="F239" s="4">
        <v>0.04</v>
      </c>
      <c r="G239" s="4">
        <v>0</v>
      </c>
      <c r="H239" s="4">
        <v>12.13</v>
      </c>
      <c r="I239" s="4">
        <v>50</v>
      </c>
    </row>
    <row r="240" spans="2:9" ht="16.899999999999999" customHeight="1">
      <c r="B240" s="30"/>
      <c r="C240" s="4">
        <v>78</v>
      </c>
      <c r="D240" s="4" t="s">
        <v>164</v>
      </c>
      <c r="E240" s="4">
        <v>70</v>
      </c>
      <c r="F240" s="4">
        <v>6.31</v>
      </c>
      <c r="G240" s="4">
        <v>5.66</v>
      </c>
      <c r="H240" s="4">
        <v>33.92</v>
      </c>
      <c r="I240" s="4">
        <v>177.01</v>
      </c>
    </row>
    <row r="241" spans="2:20" ht="15" customHeight="1">
      <c r="B241" s="31"/>
      <c r="C241" s="5">
        <v>13</v>
      </c>
      <c r="D241" s="5" t="s">
        <v>146</v>
      </c>
      <c r="E241" s="5">
        <v>100</v>
      </c>
      <c r="F241" s="5">
        <v>0.9</v>
      </c>
      <c r="G241" s="5">
        <v>0.2</v>
      </c>
      <c r="H241" s="5">
        <v>8.1</v>
      </c>
      <c r="I241" s="5">
        <v>36</v>
      </c>
    </row>
    <row r="242" spans="2:20">
      <c r="B242" s="32" t="s">
        <v>26</v>
      </c>
      <c r="C242" s="33"/>
      <c r="D242" s="33"/>
      <c r="E242" s="34"/>
      <c r="F242" s="9">
        <f>F238+G242+F239+F240+F241</f>
        <v>42.64</v>
      </c>
      <c r="G242" s="9">
        <f>G238+G239+G240+G241</f>
        <v>20.389999999999997</v>
      </c>
      <c r="H242" s="9">
        <f>H238+H239+H240+H241</f>
        <v>93.67</v>
      </c>
      <c r="I242" s="9">
        <f>I238+I239+I240+I241</f>
        <v>603.79999999999995</v>
      </c>
    </row>
    <row r="243" spans="2:20">
      <c r="B243" s="32" t="s">
        <v>93</v>
      </c>
      <c r="C243" s="33"/>
      <c r="D243" s="33"/>
      <c r="E243" s="34"/>
      <c r="F243" s="11">
        <f>F227+F230+F237+F242</f>
        <v>93.62</v>
      </c>
      <c r="G243" s="11">
        <f t="shared" ref="G243:H243" si="23">G227+G230+G237+G242</f>
        <v>61.22</v>
      </c>
      <c r="H243" s="11">
        <f t="shared" si="23"/>
        <v>263.97000000000003</v>
      </c>
      <c r="I243" s="9">
        <f>I227+I230+I237+I242</f>
        <v>1855.3</v>
      </c>
    </row>
    <row r="244" spans="2:20">
      <c r="B244" s="10"/>
      <c r="C244" s="10"/>
      <c r="D244" s="10"/>
      <c r="E244" s="10"/>
      <c r="F244" s="10"/>
      <c r="G244" s="10"/>
      <c r="H244" s="10"/>
      <c r="I244" s="10"/>
    </row>
    <row r="245" spans="2:20">
      <c r="B245" s="32" t="s">
        <v>94</v>
      </c>
      <c r="C245" s="33"/>
      <c r="D245" s="33"/>
      <c r="E245" s="33"/>
      <c r="F245" s="33"/>
      <c r="G245" s="33"/>
      <c r="H245" s="33"/>
      <c r="I245" s="34"/>
    </row>
    <row r="246" spans="2:20">
      <c r="B246" s="35" t="s">
        <v>1</v>
      </c>
      <c r="C246" s="35" t="s">
        <v>2</v>
      </c>
      <c r="D246" s="35" t="s">
        <v>40</v>
      </c>
      <c r="E246" s="35" t="s">
        <v>41</v>
      </c>
      <c r="F246" s="36" t="s">
        <v>5</v>
      </c>
      <c r="G246" s="37"/>
      <c r="H246" s="38"/>
      <c r="I246" s="35" t="s">
        <v>8</v>
      </c>
    </row>
    <row r="247" spans="2:20">
      <c r="B247" s="31"/>
      <c r="C247" s="31"/>
      <c r="D247" s="31"/>
      <c r="E247" s="31"/>
      <c r="F247" s="4" t="s">
        <v>29</v>
      </c>
      <c r="G247" s="4" t="s">
        <v>30</v>
      </c>
      <c r="H247" s="4" t="s">
        <v>31</v>
      </c>
      <c r="I247" s="31"/>
    </row>
    <row r="248" spans="2:20">
      <c r="B248" s="35" t="s">
        <v>6</v>
      </c>
      <c r="C248" s="4">
        <v>74</v>
      </c>
      <c r="D248" s="4" t="s">
        <v>95</v>
      </c>
      <c r="E248" s="4">
        <v>200</v>
      </c>
      <c r="F248" s="4">
        <v>6.64</v>
      </c>
      <c r="G248" s="4">
        <v>7.54</v>
      </c>
      <c r="H248" s="4">
        <v>27.61</v>
      </c>
      <c r="I248" s="4">
        <v>203</v>
      </c>
    </row>
    <row r="249" spans="2:20" ht="15" customHeight="1">
      <c r="B249" s="30"/>
      <c r="C249" s="4">
        <v>50</v>
      </c>
      <c r="D249" s="4" t="s">
        <v>156</v>
      </c>
      <c r="E249" s="8" t="s">
        <v>204</v>
      </c>
      <c r="F249" s="4">
        <v>2.5</v>
      </c>
      <c r="G249" s="4">
        <v>0.4</v>
      </c>
      <c r="H249" s="4">
        <v>32.4</v>
      </c>
      <c r="I249" s="4">
        <v>143.19999999999999</v>
      </c>
    </row>
    <row r="250" spans="2:20">
      <c r="B250" s="31"/>
      <c r="C250" s="4">
        <v>16</v>
      </c>
      <c r="D250" s="4" t="s">
        <v>32</v>
      </c>
      <c r="E250" s="4">
        <v>180</v>
      </c>
      <c r="F250" s="4">
        <v>2.2999999999999998</v>
      </c>
      <c r="G250" s="4">
        <v>3.44</v>
      </c>
      <c r="H250" s="4">
        <v>16.89</v>
      </c>
      <c r="I250" s="4">
        <v>107.72</v>
      </c>
    </row>
    <row r="251" spans="2:20">
      <c r="B251" s="32" t="s">
        <v>9</v>
      </c>
      <c r="C251" s="33"/>
      <c r="D251" s="33"/>
      <c r="E251" s="34"/>
      <c r="F251" s="9">
        <f>F248+F249+F250</f>
        <v>11.440000000000001</v>
      </c>
      <c r="G251" s="9">
        <f t="shared" ref="G251:I251" si="24">G248+G249+G250</f>
        <v>11.38</v>
      </c>
      <c r="H251" s="9">
        <f t="shared" si="24"/>
        <v>76.900000000000006</v>
      </c>
      <c r="I251" s="9">
        <f t="shared" si="24"/>
        <v>453.91999999999996</v>
      </c>
    </row>
    <row r="252" spans="2:20" ht="15.6" customHeight="1">
      <c r="B252" s="4" t="s">
        <v>10</v>
      </c>
      <c r="C252" s="4" t="s">
        <v>18</v>
      </c>
      <c r="D252" s="4" t="s">
        <v>66</v>
      </c>
      <c r="E252" s="4">
        <v>250</v>
      </c>
      <c r="F252" s="4">
        <v>0</v>
      </c>
      <c r="G252" s="4">
        <v>0</v>
      </c>
      <c r="H252" s="4">
        <v>0</v>
      </c>
      <c r="I252" s="4">
        <v>0</v>
      </c>
    </row>
    <row r="253" spans="2:20">
      <c r="B253" s="4"/>
      <c r="C253" s="4">
        <v>17</v>
      </c>
      <c r="D253" s="4" t="s">
        <v>148</v>
      </c>
      <c r="E253" s="4">
        <v>180</v>
      </c>
      <c r="F253" s="4">
        <v>5.22</v>
      </c>
      <c r="G253" s="4">
        <v>5.76</v>
      </c>
      <c r="H253" s="4">
        <v>7.2</v>
      </c>
      <c r="I253" s="4">
        <v>106.2</v>
      </c>
    </row>
    <row r="254" spans="2:20">
      <c r="B254" s="32" t="s">
        <v>12</v>
      </c>
      <c r="C254" s="33"/>
      <c r="D254" s="33"/>
      <c r="E254" s="34"/>
      <c r="F254" s="9">
        <v>5.22</v>
      </c>
      <c r="G254" s="9">
        <v>5.76</v>
      </c>
      <c r="H254" s="9">
        <v>7.2</v>
      </c>
      <c r="I254" s="9">
        <v>106.2</v>
      </c>
    </row>
    <row r="255" spans="2:20">
      <c r="B255" s="35" t="s">
        <v>13</v>
      </c>
      <c r="C255" s="4">
        <v>75</v>
      </c>
      <c r="D255" s="4" t="s">
        <v>96</v>
      </c>
      <c r="E255" s="4">
        <v>60</v>
      </c>
      <c r="F255" s="4">
        <v>0.91</v>
      </c>
      <c r="G255" s="4">
        <v>6.08</v>
      </c>
      <c r="H255" s="4">
        <v>4.71</v>
      </c>
      <c r="I255" s="4">
        <v>78</v>
      </c>
    </row>
    <row r="256" spans="2:20" ht="30">
      <c r="B256" s="30"/>
      <c r="C256" s="4">
        <v>76</v>
      </c>
      <c r="D256" s="4" t="s">
        <v>143</v>
      </c>
      <c r="E256" s="4">
        <v>200</v>
      </c>
      <c r="F256" s="4">
        <v>6.59</v>
      </c>
      <c r="G256" s="4">
        <v>3.87</v>
      </c>
      <c r="H256" s="4">
        <v>17.34</v>
      </c>
      <c r="I256" s="4">
        <v>129</v>
      </c>
      <c r="L256" s="6"/>
      <c r="M256" s="6"/>
      <c r="N256" s="6"/>
      <c r="O256" s="6"/>
      <c r="P256" s="6"/>
      <c r="Q256" s="6"/>
      <c r="R256" s="6"/>
      <c r="S256" s="6"/>
      <c r="T256" s="6"/>
    </row>
    <row r="257" spans="2:20">
      <c r="B257" s="30"/>
      <c r="C257" s="4">
        <v>77</v>
      </c>
      <c r="D257" s="4" t="s">
        <v>159</v>
      </c>
      <c r="E257" s="4">
        <v>80</v>
      </c>
      <c r="F257" s="4">
        <v>11.97</v>
      </c>
      <c r="G257" s="4">
        <v>11.33</v>
      </c>
      <c r="H257" s="4">
        <v>7.22</v>
      </c>
      <c r="I257" s="4">
        <v>193</v>
      </c>
      <c r="L257" s="6"/>
      <c r="M257" s="2"/>
      <c r="N257" s="2"/>
      <c r="O257" s="2"/>
      <c r="P257" s="2"/>
      <c r="Q257" s="2"/>
      <c r="R257" s="2"/>
      <c r="S257" s="2"/>
      <c r="T257" s="6"/>
    </row>
    <row r="258" spans="2:20">
      <c r="B258" s="30"/>
      <c r="C258" s="4">
        <v>83</v>
      </c>
      <c r="D258" s="4" t="s">
        <v>160</v>
      </c>
      <c r="E258" s="4">
        <v>180</v>
      </c>
      <c r="F258" s="4">
        <v>3.52</v>
      </c>
      <c r="G258" s="4">
        <v>3.49</v>
      </c>
      <c r="H258" s="4">
        <v>12.96</v>
      </c>
      <c r="I258" s="4">
        <v>106.28</v>
      </c>
      <c r="L258" s="6"/>
      <c r="M258" s="2"/>
      <c r="N258" s="2"/>
      <c r="O258" s="2"/>
      <c r="P258" s="2"/>
      <c r="Q258" s="2"/>
      <c r="R258" s="2"/>
      <c r="S258" s="2"/>
      <c r="T258" s="6"/>
    </row>
    <row r="259" spans="2:20">
      <c r="B259" s="30"/>
      <c r="C259" s="4">
        <v>23</v>
      </c>
      <c r="D259" s="4" t="s">
        <v>17</v>
      </c>
      <c r="E259" s="4">
        <v>180</v>
      </c>
      <c r="F259" s="4">
        <v>0.44</v>
      </c>
      <c r="G259" s="4">
        <v>0</v>
      </c>
      <c r="H259" s="4">
        <v>22.89</v>
      </c>
      <c r="I259" s="4">
        <v>96</v>
      </c>
      <c r="L259" s="6"/>
      <c r="M259" s="2"/>
      <c r="N259" s="2"/>
      <c r="O259" s="2"/>
      <c r="P259" s="2"/>
      <c r="Q259" s="2"/>
      <c r="R259" s="2"/>
      <c r="S259" s="2"/>
      <c r="T259" s="6"/>
    </row>
    <row r="260" spans="2:20">
      <c r="B260" s="30"/>
      <c r="C260" s="4" t="s">
        <v>18</v>
      </c>
      <c r="D260" s="4" t="s">
        <v>20</v>
      </c>
      <c r="E260" s="4">
        <v>50</v>
      </c>
      <c r="F260" s="4">
        <v>1.1200000000000001</v>
      </c>
      <c r="G260" s="4">
        <v>0.22</v>
      </c>
      <c r="H260" s="4">
        <v>7.5</v>
      </c>
      <c r="I260" s="4">
        <v>32.799999999999997</v>
      </c>
      <c r="L260" s="6"/>
      <c r="M260" s="2"/>
      <c r="N260" s="2"/>
      <c r="O260" s="2"/>
      <c r="P260" s="2"/>
      <c r="Q260" s="2"/>
      <c r="R260" s="2"/>
      <c r="S260" s="2"/>
      <c r="T260" s="6"/>
    </row>
    <row r="261" spans="2:20" ht="30" customHeight="1">
      <c r="B261" s="31"/>
      <c r="C261" s="4" t="s">
        <v>18</v>
      </c>
      <c r="D261" s="4" t="s">
        <v>19</v>
      </c>
      <c r="E261" s="4">
        <v>25</v>
      </c>
      <c r="F261" s="4">
        <v>1.4</v>
      </c>
      <c r="G261" s="4">
        <v>0.2</v>
      </c>
      <c r="H261" s="4">
        <v>12.15</v>
      </c>
      <c r="I261" s="4">
        <v>54.5</v>
      </c>
      <c r="L261" s="6"/>
      <c r="M261" s="2"/>
      <c r="N261" s="2"/>
      <c r="O261" s="2"/>
      <c r="P261" s="2"/>
      <c r="Q261" s="2"/>
      <c r="R261" s="2"/>
      <c r="S261" s="2"/>
      <c r="T261" s="6"/>
    </row>
    <row r="262" spans="2:20">
      <c r="B262" s="32" t="s">
        <v>21</v>
      </c>
      <c r="C262" s="33"/>
      <c r="D262" s="33"/>
      <c r="E262" s="34"/>
      <c r="F262" s="9">
        <f>F255+F256+F257+F258+F259+F260+F261</f>
        <v>25.95</v>
      </c>
      <c r="G262" s="9">
        <f t="shared" ref="G262:I262" si="25">G255+G256+G257+G258+G259+G260+G261</f>
        <v>25.19</v>
      </c>
      <c r="H262" s="9">
        <f t="shared" si="25"/>
        <v>84.77000000000001</v>
      </c>
      <c r="I262" s="9">
        <f t="shared" si="25"/>
        <v>689.57999999999993</v>
      </c>
      <c r="L262" s="6"/>
      <c r="M262" s="6"/>
      <c r="N262" s="6"/>
      <c r="O262" s="6"/>
      <c r="P262" s="6"/>
      <c r="Q262" s="6"/>
      <c r="R262" s="6"/>
      <c r="S262" s="6"/>
      <c r="T262" s="6"/>
    </row>
    <row r="263" spans="2:20">
      <c r="B263" s="35" t="s">
        <v>22</v>
      </c>
      <c r="C263" s="4">
        <v>24</v>
      </c>
      <c r="D263" s="4" t="s">
        <v>37</v>
      </c>
      <c r="E263" s="4">
        <v>200</v>
      </c>
      <c r="F263" s="4">
        <v>10.3</v>
      </c>
      <c r="G263" s="4">
        <v>11.62</v>
      </c>
      <c r="H263" s="4">
        <v>24.89</v>
      </c>
      <c r="I263" s="4">
        <v>245.49</v>
      </c>
      <c r="L263" s="6"/>
      <c r="M263" s="6"/>
      <c r="N263" s="6"/>
      <c r="O263" s="6"/>
      <c r="P263" s="6"/>
      <c r="Q263" s="6"/>
      <c r="R263" s="6"/>
      <c r="S263" s="6"/>
      <c r="T263" s="6"/>
    </row>
    <row r="264" spans="2:20">
      <c r="B264" s="30"/>
      <c r="C264" s="4" t="s">
        <v>18</v>
      </c>
      <c r="D264" s="4" t="s">
        <v>158</v>
      </c>
      <c r="E264" s="4">
        <v>20</v>
      </c>
      <c r="F264" s="4">
        <v>0</v>
      </c>
      <c r="G264" s="4">
        <v>0</v>
      </c>
      <c r="H264" s="4">
        <v>17.32</v>
      </c>
      <c r="I264" s="4">
        <v>63.6</v>
      </c>
    </row>
    <row r="265" spans="2:20">
      <c r="B265" s="30"/>
      <c r="C265" s="4" t="s">
        <v>18</v>
      </c>
      <c r="D265" s="4" t="s">
        <v>20</v>
      </c>
      <c r="E265" s="4">
        <v>25</v>
      </c>
      <c r="F265" s="4">
        <v>1.1200000000000001</v>
      </c>
      <c r="G265" s="4">
        <v>0.22</v>
      </c>
      <c r="H265" s="4">
        <v>7.5</v>
      </c>
      <c r="I265" s="4">
        <v>32.799999999999997</v>
      </c>
    </row>
    <row r="266" spans="2:20">
      <c r="B266" s="30"/>
      <c r="C266" s="4" t="s">
        <v>18</v>
      </c>
      <c r="D266" s="4" t="s">
        <v>19</v>
      </c>
      <c r="E266" s="4">
        <v>25</v>
      </c>
      <c r="F266" s="4">
        <v>1.4</v>
      </c>
      <c r="G266" s="4">
        <v>0.2</v>
      </c>
      <c r="H266" s="4">
        <v>12.15</v>
      </c>
      <c r="I266" s="4">
        <v>54.5</v>
      </c>
    </row>
    <row r="267" spans="2:20" ht="17.45" customHeight="1">
      <c r="B267" s="30"/>
      <c r="C267" s="4">
        <v>55</v>
      </c>
      <c r="D267" s="4" t="s">
        <v>38</v>
      </c>
      <c r="E267" s="27">
        <v>200</v>
      </c>
      <c r="F267" s="27">
        <v>0</v>
      </c>
      <c r="G267" s="27">
        <v>0</v>
      </c>
      <c r="H267" s="27">
        <v>11.98</v>
      </c>
      <c r="I267" s="27">
        <v>48</v>
      </c>
    </row>
    <row r="268" spans="2:20" ht="15" customHeight="1">
      <c r="B268" s="31"/>
      <c r="C268" s="4">
        <v>13</v>
      </c>
      <c r="D268" s="4" t="s">
        <v>146</v>
      </c>
      <c r="E268" s="4">
        <v>100</v>
      </c>
      <c r="F268" s="4">
        <v>1.36</v>
      </c>
      <c r="G268" s="4">
        <v>0.46</v>
      </c>
      <c r="H268" s="4">
        <v>18.899999999999999</v>
      </c>
      <c r="I268" s="4">
        <v>86.4</v>
      </c>
    </row>
    <row r="269" spans="2:20">
      <c r="B269" s="32" t="s">
        <v>26</v>
      </c>
      <c r="C269" s="33"/>
      <c r="D269" s="33"/>
      <c r="E269" s="34"/>
      <c r="F269" s="9">
        <f>F263+F264+F265+F266+F267+F268</f>
        <v>14.180000000000001</v>
      </c>
      <c r="G269" s="9">
        <f t="shared" ref="G269:I269" si="26">G263+G264+G265+G266+G267+G268</f>
        <v>12.5</v>
      </c>
      <c r="H269" s="9">
        <f t="shared" si="26"/>
        <v>92.740000000000009</v>
      </c>
      <c r="I269" s="9">
        <f t="shared" si="26"/>
        <v>530.79000000000008</v>
      </c>
    </row>
    <row r="270" spans="2:20">
      <c r="B270" s="32" t="s">
        <v>97</v>
      </c>
      <c r="C270" s="33"/>
      <c r="D270" s="33"/>
      <c r="E270" s="34"/>
      <c r="F270" s="4"/>
      <c r="G270" s="4"/>
      <c r="H270" s="4"/>
      <c r="I270" s="9">
        <f>I251+I254+I262+I269</f>
        <v>1780.4899999999998</v>
      </c>
    </row>
    <row r="271" spans="2:20">
      <c r="B271" s="10"/>
      <c r="C271" s="10"/>
      <c r="D271" s="10"/>
      <c r="E271" s="10"/>
      <c r="F271" s="10"/>
      <c r="G271" s="10"/>
      <c r="H271" s="10"/>
      <c r="I271" s="10"/>
    </row>
    <row r="272" spans="2:20">
      <c r="B272" s="10"/>
      <c r="C272" s="10"/>
      <c r="D272" s="10"/>
      <c r="E272" s="10"/>
      <c r="F272" s="10"/>
      <c r="G272" s="10"/>
      <c r="H272" s="10"/>
      <c r="I272" s="10"/>
    </row>
    <row r="273" spans="2:9" ht="41.45" customHeight="1">
      <c r="B273" s="10"/>
      <c r="C273" s="10"/>
      <c r="D273" s="10"/>
      <c r="E273" s="10"/>
      <c r="F273" s="10"/>
      <c r="G273" s="10"/>
      <c r="H273" s="10"/>
      <c r="I273" s="10"/>
    </row>
    <row r="274" spans="2:9">
      <c r="B274" s="32" t="s">
        <v>98</v>
      </c>
      <c r="C274" s="33"/>
      <c r="D274" s="33"/>
      <c r="E274" s="33"/>
      <c r="F274" s="33"/>
      <c r="G274" s="33"/>
      <c r="H274" s="33"/>
      <c r="I274" s="34"/>
    </row>
    <row r="275" spans="2:9">
      <c r="B275" s="35" t="s">
        <v>1</v>
      </c>
      <c r="C275" s="35" t="s">
        <v>2</v>
      </c>
      <c r="D275" s="35" t="s">
        <v>40</v>
      </c>
      <c r="E275" s="35" t="s">
        <v>41</v>
      </c>
      <c r="F275" s="36" t="s">
        <v>5</v>
      </c>
      <c r="G275" s="37"/>
      <c r="H275" s="38"/>
      <c r="I275" s="35" t="s">
        <v>8</v>
      </c>
    </row>
    <row r="276" spans="2:9">
      <c r="B276" s="31"/>
      <c r="C276" s="31"/>
      <c r="D276" s="31"/>
      <c r="E276" s="31"/>
      <c r="F276" s="4" t="s">
        <v>29</v>
      </c>
      <c r="G276" s="4" t="s">
        <v>30</v>
      </c>
      <c r="H276" s="4" t="s">
        <v>31</v>
      </c>
      <c r="I276" s="31"/>
    </row>
    <row r="277" spans="2:9" ht="15.75">
      <c r="B277" s="35" t="s">
        <v>6</v>
      </c>
      <c r="C277" s="4">
        <v>41</v>
      </c>
      <c r="D277" s="19" t="s">
        <v>165</v>
      </c>
      <c r="E277" s="4">
        <v>200</v>
      </c>
      <c r="F277" s="4">
        <v>6.46</v>
      </c>
      <c r="G277" s="4">
        <v>7.45</v>
      </c>
      <c r="H277" s="4">
        <v>30.19</v>
      </c>
      <c r="I277" s="4">
        <v>212</v>
      </c>
    </row>
    <row r="278" spans="2:9" ht="15" customHeight="1">
      <c r="B278" s="30"/>
      <c r="C278" s="4">
        <v>15</v>
      </c>
      <c r="D278" s="4" t="s">
        <v>43</v>
      </c>
      <c r="E278" s="8" t="s">
        <v>200</v>
      </c>
      <c r="F278" s="4">
        <v>2.8</v>
      </c>
      <c r="G278" s="4">
        <v>4.6900000000000004</v>
      </c>
      <c r="H278" s="4">
        <v>24.68</v>
      </c>
      <c r="I278" s="4">
        <v>152.13</v>
      </c>
    </row>
    <row r="279" spans="2:9">
      <c r="B279" s="31"/>
      <c r="C279" s="4">
        <v>3</v>
      </c>
      <c r="D279" s="4" t="s">
        <v>49</v>
      </c>
      <c r="E279" s="4">
        <v>180</v>
      </c>
      <c r="F279" s="4">
        <v>2.5</v>
      </c>
      <c r="G279" s="4">
        <v>3.5</v>
      </c>
      <c r="H279" s="4">
        <v>17.010000000000002</v>
      </c>
      <c r="I279" s="4">
        <v>109.54</v>
      </c>
    </row>
    <row r="280" spans="2:9">
      <c r="B280" s="32" t="s">
        <v>9</v>
      </c>
      <c r="C280" s="33"/>
      <c r="D280" s="33"/>
      <c r="E280" s="34"/>
      <c r="F280" s="9">
        <f>F277+F278+F279</f>
        <v>11.76</v>
      </c>
      <c r="G280" s="9">
        <f t="shared" ref="G280:I280" si="27">G277+G278+G279</f>
        <v>15.64</v>
      </c>
      <c r="H280" s="9">
        <f t="shared" si="27"/>
        <v>71.88000000000001</v>
      </c>
      <c r="I280" s="9">
        <f t="shared" si="27"/>
        <v>473.67</v>
      </c>
    </row>
    <row r="281" spans="2:9" ht="17.45" customHeight="1">
      <c r="B281" s="35" t="s">
        <v>10</v>
      </c>
      <c r="C281" s="4" t="s">
        <v>18</v>
      </c>
      <c r="D281" s="4" t="s">
        <v>66</v>
      </c>
      <c r="E281" s="4">
        <v>250</v>
      </c>
      <c r="F281" s="4">
        <v>0</v>
      </c>
      <c r="G281" s="4">
        <v>0</v>
      </c>
      <c r="H281" s="4">
        <v>0</v>
      </c>
      <c r="I281" s="4">
        <v>0</v>
      </c>
    </row>
    <row r="282" spans="2:9">
      <c r="B282" s="31"/>
      <c r="C282" s="4">
        <v>4</v>
      </c>
      <c r="D282" s="4" t="s">
        <v>11</v>
      </c>
      <c r="E282" s="4">
        <v>180</v>
      </c>
      <c r="F282" s="4">
        <v>5.8</v>
      </c>
      <c r="G282" s="4">
        <v>5</v>
      </c>
      <c r="H282" s="4">
        <v>9.66</v>
      </c>
      <c r="I282" s="4">
        <v>108.07</v>
      </c>
    </row>
    <row r="283" spans="2:9">
      <c r="B283" s="32" t="s">
        <v>12</v>
      </c>
      <c r="C283" s="33"/>
      <c r="D283" s="33"/>
      <c r="E283" s="34"/>
      <c r="F283" s="9">
        <v>5.8</v>
      </c>
      <c r="G283" s="9">
        <v>5</v>
      </c>
      <c r="H283" s="9">
        <v>9.66</v>
      </c>
      <c r="I283" s="9">
        <v>108.07</v>
      </c>
    </row>
    <row r="284" spans="2:9" ht="30">
      <c r="B284" s="35" t="s">
        <v>13</v>
      </c>
      <c r="C284" s="4">
        <v>79</v>
      </c>
      <c r="D284" s="4" t="s">
        <v>67</v>
      </c>
      <c r="E284" s="4">
        <v>60</v>
      </c>
      <c r="F284" s="4">
        <v>1.93</v>
      </c>
      <c r="G284" s="4">
        <v>3.89</v>
      </c>
      <c r="H284" s="4">
        <v>5.37</v>
      </c>
      <c r="I284" s="4">
        <v>65.33</v>
      </c>
    </row>
    <row r="285" spans="2:9">
      <c r="B285" s="30"/>
      <c r="C285" s="4">
        <v>80</v>
      </c>
      <c r="D285" s="4" t="s">
        <v>99</v>
      </c>
      <c r="E285" s="4">
        <v>200</v>
      </c>
      <c r="F285" s="4">
        <v>4.5</v>
      </c>
      <c r="G285" s="4">
        <v>4.5</v>
      </c>
      <c r="H285" s="4">
        <v>5.6</v>
      </c>
      <c r="I285" s="4">
        <v>85.3</v>
      </c>
    </row>
    <row r="286" spans="2:9">
      <c r="B286" s="30"/>
      <c r="C286" s="4">
        <v>81</v>
      </c>
      <c r="D286" s="4" t="s">
        <v>163</v>
      </c>
      <c r="E286" s="4">
        <v>80</v>
      </c>
      <c r="F286" s="4">
        <v>13.2</v>
      </c>
      <c r="G286" s="4">
        <v>16.399999999999999</v>
      </c>
      <c r="H286" s="4">
        <v>3</v>
      </c>
      <c r="I286" s="4">
        <v>213.3</v>
      </c>
    </row>
    <row r="287" spans="2:9">
      <c r="B287" s="30"/>
      <c r="C287" s="4">
        <v>11</v>
      </c>
      <c r="D287" s="4" t="s">
        <v>24</v>
      </c>
      <c r="E287" s="4">
        <v>130</v>
      </c>
      <c r="F287" s="4">
        <v>2.4</v>
      </c>
      <c r="G287" s="4">
        <v>4.53</v>
      </c>
      <c r="H287" s="4">
        <v>15.66</v>
      </c>
      <c r="I287" s="4">
        <v>112.95</v>
      </c>
    </row>
    <row r="288" spans="2:9">
      <c r="B288" s="30"/>
      <c r="C288" s="4">
        <v>46</v>
      </c>
      <c r="D288" s="4" t="s">
        <v>151</v>
      </c>
      <c r="E288" s="4">
        <v>180</v>
      </c>
      <c r="F288" s="4">
        <v>0.19</v>
      </c>
      <c r="G288" s="4">
        <v>0.04</v>
      </c>
      <c r="H288" s="4"/>
      <c r="I288" s="4">
        <v>16.21</v>
      </c>
    </row>
    <row r="289" spans="2:9">
      <c r="B289" s="30"/>
      <c r="C289" s="4" t="s">
        <v>18</v>
      </c>
      <c r="D289" s="4" t="s">
        <v>20</v>
      </c>
      <c r="E289" s="4">
        <v>50</v>
      </c>
      <c r="F289" s="4">
        <f>1.12*2</f>
        <v>2.2400000000000002</v>
      </c>
      <c r="G289" s="4">
        <f>0.22*2</f>
        <v>0.44</v>
      </c>
      <c r="H289" s="4">
        <f>7.5*2</f>
        <v>15</v>
      </c>
      <c r="I289" s="4">
        <f>32.8*2</f>
        <v>65.599999999999994</v>
      </c>
    </row>
    <row r="290" spans="2:9">
      <c r="B290" s="31"/>
      <c r="C290" s="4" t="s">
        <v>18</v>
      </c>
      <c r="D290" s="4" t="s">
        <v>19</v>
      </c>
      <c r="E290" s="4">
        <v>50</v>
      </c>
      <c r="F290" s="4">
        <f>1.4*2</f>
        <v>2.8</v>
      </c>
      <c r="G290" s="4">
        <f>0.2*2</f>
        <v>0.4</v>
      </c>
      <c r="H290" s="4">
        <f>12.15*2</f>
        <v>24.3</v>
      </c>
      <c r="I290" s="4">
        <f>54.5*2</f>
        <v>109</v>
      </c>
    </row>
    <row r="291" spans="2:9">
      <c r="B291" s="32" t="s">
        <v>21</v>
      </c>
      <c r="C291" s="33"/>
      <c r="D291" s="33"/>
      <c r="E291" s="34"/>
      <c r="F291" s="9">
        <f>F284+F285+F286+F287+F288+F289+F290</f>
        <v>27.26</v>
      </c>
      <c r="G291" s="9">
        <f t="shared" ref="G291:I291" si="28">G284+G285+G286+G287+G288+G289+G290</f>
        <v>30.2</v>
      </c>
      <c r="H291" s="9">
        <f t="shared" si="28"/>
        <v>68.929999999999993</v>
      </c>
      <c r="I291" s="9">
        <f t="shared" si="28"/>
        <v>667.68999999999994</v>
      </c>
    </row>
    <row r="292" spans="2:9" ht="30">
      <c r="B292" s="4" t="s">
        <v>22</v>
      </c>
      <c r="C292" s="4">
        <v>47</v>
      </c>
      <c r="D292" s="4" t="s">
        <v>126</v>
      </c>
      <c r="E292" s="4">
        <v>90</v>
      </c>
      <c r="F292" s="4">
        <v>9.5399999999999991</v>
      </c>
      <c r="G292" s="4">
        <v>6.75</v>
      </c>
      <c r="H292" s="4">
        <v>20.34</v>
      </c>
      <c r="I292" s="4">
        <v>180</v>
      </c>
    </row>
    <row r="293" spans="2:9">
      <c r="B293" s="4"/>
      <c r="C293" s="4">
        <v>63</v>
      </c>
      <c r="D293" s="4" t="s">
        <v>101</v>
      </c>
      <c r="E293" s="4">
        <v>70</v>
      </c>
      <c r="F293" s="4">
        <v>5.19</v>
      </c>
      <c r="G293" s="4">
        <v>8.23</v>
      </c>
      <c r="H293" s="4">
        <v>34.79</v>
      </c>
      <c r="I293" s="4">
        <v>248.5</v>
      </c>
    </row>
    <row r="294" spans="2:9" ht="17.45" customHeight="1">
      <c r="B294" s="4"/>
      <c r="C294" s="4">
        <v>12</v>
      </c>
      <c r="D294" s="4" t="s">
        <v>42</v>
      </c>
      <c r="E294" s="4">
        <v>180</v>
      </c>
      <c r="F294" s="4">
        <v>0.04</v>
      </c>
      <c r="G294" s="4">
        <v>0</v>
      </c>
      <c r="H294" s="4">
        <v>12.13</v>
      </c>
      <c r="I294" s="4">
        <v>50</v>
      </c>
    </row>
    <row r="295" spans="2:9" ht="17.25" customHeight="1">
      <c r="B295" s="4"/>
      <c r="C295" s="4">
        <v>13</v>
      </c>
      <c r="D295" s="4" t="s">
        <v>146</v>
      </c>
      <c r="E295" s="4">
        <v>100</v>
      </c>
      <c r="F295" s="4">
        <v>1.36</v>
      </c>
      <c r="G295" s="4">
        <v>0.46</v>
      </c>
      <c r="H295" s="4">
        <v>18.899999999999999</v>
      </c>
      <c r="I295" s="4">
        <v>86.4</v>
      </c>
    </row>
    <row r="296" spans="2:9">
      <c r="B296" s="32" t="s">
        <v>26</v>
      </c>
      <c r="C296" s="33"/>
      <c r="D296" s="33"/>
      <c r="E296" s="34"/>
      <c r="F296" s="9">
        <f>F292+F293+F294+F295</f>
        <v>16.13</v>
      </c>
      <c r="G296" s="9">
        <f>G292+G293+G294+G295</f>
        <v>15.440000000000001</v>
      </c>
      <c r="H296" s="9">
        <f>H292+H293+H294+H295</f>
        <v>86.16</v>
      </c>
      <c r="I296" s="9">
        <f>I292+I293+I294+I295</f>
        <v>564.9</v>
      </c>
    </row>
    <row r="297" spans="2:9">
      <c r="B297" s="32" t="s">
        <v>102</v>
      </c>
      <c r="C297" s="33"/>
      <c r="D297" s="33"/>
      <c r="E297" s="34"/>
      <c r="F297" s="9">
        <f>F280+F283+F291+F296</f>
        <v>60.95</v>
      </c>
      <c r="G297" s="9">
        <f t="shared" ref="G297:I297" si="29">G280+G283+G291+G296</f>
        <v>66.28</v>
      </c>
      <c r="H297" s="9">
        <f t="shared" si="29"/>
        <v>236.63</v>
      </c>
      <c r="I297" s="9">
        <f t="shared" si="29"/>
        <v>1814.33</v>
      </c>
    </row>
    <row r="298" spans="2:9">
      <c r="B298" s="10"/>
      <c r="C298" s="10"/>
      <c r="D298" s="10"/>
      <c r="E298" s="10"/>
      <c r="F298" s="10"/>
      <c r="G298" s="10"/>
      <c r="H298" s="10"/>
      <c r="I298" s="10"/>
    </row>
    <row r="299" spans="2:9">
      <c r="B299" s="32" t="s">
        <v>103</v>
      </c>
      <c r="C299" s="33"/>
      <c r="D299" s="33"/>
      <c r="E299" s="33"/>
      <c r="F299" s="33"/>
      <c r="G299" s="33"/>
      <c r="H299" s="33"/>
      <c r="I299" s="34"/>
    </row>
    <row r="300" spans="2:9">
      <c r="B300" s="35" t="s">
        <v>1</v>
      </c>
      <c r="C300" s="35" t="s">
        <v>2</v>
      </c>
      <c r="D300" s="35" t="s">
        <v>40</v>
      </c>
      <c r="E300" s="35" t="s">
        <v>41</v>
      </c>
      <c r="F300" s="36" t="s">
        <v>5</v>
      </c>
      <c r="G300" s="37"/>
      <c r="H300" s="38"/>
      <c r="I300" s="35" t="s">
        <v>8</v>
      </c>
    </row>
    <row r="301" spans="2:9">
      <c r="B301" s="31"/>
      <c r="C301" s="31"/>
      <c r="D301" s="31"/>
      <c r="E301" s="31"/>
      <c r="F301" s="4" t="s">
        <v>29</v>
      </c>
      <c r="G301" s="4" t="s">
        <v>30</v>
      </c>
      <c r="H301" s="4" t="s">
        <v>31</v>
      </c>
      <c r="I301" s="31"/>
    </row>
    <row r="302" spans="2:9" ht="30">
      <c r="B302" s="35" t="s">
        <v>6</v>
      </c>
      <c r="C302" s="4">
        <v>26</v>
      </c>
      <c r="D302" s="4" t="s">
        <v>137</v>
      </c>
      <c r="E302" s="4">
        <v>200</v>
      </c>
      <c r="F302" s="4">
        <v>6.52</v>
      </c>
      <c r="G302" s="4">
        <v>6.94</v>
      </c>
      <c r="H302" s="4">
        <v>38.19</v>
      </c>
      <c r="I302" s="4">
        <v>253</v>
      </c>
    </row>
    <row r="303" spans="2:9">
      <c r="B303" s="30"/>
      <c r="C303" s="4">
        <v>2</v>
      </c>
      <c r="D303" s="4" t="s">
        <v>7</v>
      </c>
      <c r="E303" s="8" t="s">
        <v>202</v>
      </c>
      <c r="F303" s="4">
        <v>4.5</v>
      </c>
      <c r="G303" s="4">
        <v>6.92</v>
      </c>
      <c r="H303" s="4">
        <v>17.28</v>
      </c>
      <c r="I303" s="4">
        <v>142.01</v>
      </c>
    </row>
    <row r="304" spans="2:9" ht="15" customHeight="1">
      <c r="B304" s="30"/>
      <c r="C304" s="4">
        <v>57</v>
      </c>
      <c r="D304" s="4" t="s">
        <v>107</v>
      </c>
      <c r="E304" s="4">
        <v>40</v>
      </c>
      <c r="F304" s="4">
        <v>5.0999999999999996</v>
      </c>
      <c r="G304" s="4">
        <v>4.5999999999999996</v>
      </c>
      <c r="H304" s="4">
        <v>0.3</v>
      </c>
      <c r="I304" s="4">
        <v>63</v>
      </c>
    </row>
    <row r="305" spans="2:9">
      <c r="B305" s="31"/>
      <c r="C305" s="4">
        <v>16</v>
      </c>
      <c r="D305" s="4" t="s">
        <v>32</v>
      </c>
      <c r="E305" s="4">
        <v>180</v>
      </c>
      <c r="F305" s="4">
        <v>2.2999999999999998</v>
      </c>
      <c r="G305" s="4">
        <v>3.44</v>
      </c>
      <c r="H305" s="4">
        <v>16.89</v>
      </c>
      <c r="I305" s="4">
        <v>107.72</v>
      </c>
    </row>
    <row r="306" spans="2:9">
      <c r="B306" s="32" t="s">
        <v>9</v>
      </c>
      <c r="C306" s="33"/>
      <c r="D306" s="33"/>
      <c r="E306" s="34"/>
      <c r="F306" s="9">
        <f>F302+F303+F304+F305</f>
        <v>18.419999999999998</v>
      </c>
      <c r="G306" s="9">
        <f t="shared" ref="G306:I306" si="30">G302+G303+G304+G305</f>
        <v>21.900000000000002</v>
      </c>
      <c r="H306" s="9">
        <f t="shared" si="30"/>
        <v>72.66</v>
      </c>
      <c r="I306" s="9">
        <f t="shared" si="30"/>
        <v>565.73</v>
      </c>
    </row>
    <row r="307" spans="2:9" ht="14.45" customHeight="1">
      <c r="B307" s="35" t="s">
        <v>10</v>
      </c>
      <c r="C307" s="4" t="s">
        <v>18</v>
      </c>
      <c r="D307" s="4" t="s">
        <v>66</v>
      </c>
      <c r="E307" s="4">
        <v>250</v>
      </c>
      <c r="F307" s="4">
        <v>0</v>
      </c>
      <c r="G307" s="4">
        <v>0</v>
      </c>
      <c r="H307" s="4">
        <v>0</v>
      </c>
      <c r="I307" s="4">
        <v>0</v>
      </c>
    </row>
    <row r="308" spans="2:9">
      <c r="B308" s="31"/>
      <c r="C308" s="4">
        <v>17</v>
      </c>
      <c r="D308" s="4" t="s">
        <v>148</v>
      </c>
      <c r="E308" s="4">
        <v>180</v>
      </c>
      <c r="F308" s="4">
        <v>5.22</v>
      </c>
      <c r="G308" s="4">
        <v>5.76</v>
      </c>
      <c r="H308" s="4">
        <v>7.2</v>
      </c>
      <c r="I308" s="4">
        <v>106.2</v>
      </c>
    </row>
    <row r="309" spans="2:9">
      <c r="B309" s="32" t="s">
        <v>12</v>
      </c>
      <c r="C309" s="33"/>
      <c r="D309" s="33"/>
      <c r="E309" s="34"/>
      <c r="F309" s="9">
        <v>5.22</v>
      </c>
      <c r="G309" s="9">
        <v>5.76</v>
      </c>
      <c r="H309" s="9">
        <v>7.2</v>
      </c>
      <c r="I309" s="9">
        <v>106.2</v>
      </c>
    </row>
    <row r="310" spans="2:9">
      <c r="B310" s="35" t="s">
        <v>13</v>
      </c>
      <c r="C310" s="4">
        <v>69</v>
      </c>
      <c r="D310" s="4" t="s">
        <v>86</v>
      </c>
      <c r="E310" s="4">
        <v>60</v>
      </c>
      <c r="F310" s="4">
        <v>7.42</v>
      </c>
      <c r="G310" s="4">
        <v>2.97</v>
      </c>
      <c r="H310" s="4">
        <v>1.48</v>
      </c>
      <c r="I310" s="4">
        <v>65.89</v>
      </c>
    </row>
    <row r="311" spans="2:9">
      <c r="B311" s="30"/>
      <c r="C311" s="4">
        <v>82</v>
      </c>
      <c r="D311" s="4" t="s">
        <v>206</v>
      </c>
      <c r="E311" s="4">
        <v>200</v>
      </c>
      <c r="F311" s="4">
        <v>2</v>
      </c>
      <c r="G311" s="4">
        <v>4.4000000000000004</v>
      </c>
      <c r="H311" s="4">
        <v>13.1</v>
      </c>
      <c r="I311" s="4">
        <v>94.8</v>
      </c>
    </row>
    <row r="312" spans="2:9">
      <c r="B312" s="30"/>
      <c r="C312" s="4">
        <v>84</v>
      </c>
      <c r="D312" s="4" t="s">
        <v>104</v>
      </c>
      <c r="E312" s="4">
        <v>80</v>
      </c>
      <c r="F312" s="4">
        <v>12.72</v>
      </c>
      <c r="G312" s="4">
        <v>12.28</v>
      </c>
      <c r="H312" s="4">
        <v>15.31</v>
      </c>
      <c r="I312" s="4">
        <v>222.67</v>
      </c>
    </row>
    <row r="313" spans="2:9">
      <c r="B313" s="30"/>
      <c r="C313" s="4">
        <v>112</v>
      </c>
      <c r="D313" s="4" t="s">
        <v>171</v>
      </c>
      <c r="E313" s="4">
        <v>50</v>
      </c>
      <c r="F313" s="4">
        <v>1.3</v>
      </c>
      <c r="G313" s="4">
        <v>3.54</v>
      </c>
      <c r="H313" s="4"/>
      <c r="I313" s="4">
        <v>7.88</v>
      </c>
    </row>
    <row r="314" spans="2:9">
      <c r="B314" s="30"/>
      <c r="C314" s="4">
        <v>22</v>
      </c>
      <c r="D314" s="4" t="s">
        <v>36</v>
      </c>
      <c r="E314" s="4">
        <v>130</v>
      </c>
      <c r="F314" s="4">
        <v>6.08</v>
      </c>
      <c r="G314" s="4">
        <v>8.58</v>
      </c>
      <c r="H314" s="4">
        <v>38.369999999999997</v>
      </c>
      <c r="I314" s="4">
        <v>259.74</v>
      </c>
    </row>
    <row r="315" spans="2:9">
      <c r="B315" s="30"/>
      <c r="C315" s="4">
        <v>23</v>
      </c>
      <c r="D315" s="4" t="s">
        <v>17</v>
      </c>
      <c r="E315" s="4">
        <v>180</v>
      </c>
      <c r="F315" s="4">
        <v>0.44</v>
      </c>
      <c r="G315" s="4">
        <v>0</v>
      </c>
      <c r="H315" s="4">
        <v>22.89</v>
      </c>
      <c r="I315" s="4">
        <v>96</v>
      </c>
    </row>
    <row r="316" spans="2:9">
      <c r="B316" s="30"/>
      <c r="C316" s="4" t="s">
        <v>18</v>
      </c>
      <c r="D316" s="4" t="s">
        <v>20</v>
      </c>
      <c r="E316" s="4">
        <v>25</v>
      </c>
      <c r="F316" s="4">
        <v>1.1200000000000001</v>
      </c>
      <c r="G316" s="4">
        <v>0.22</v>
      </c>
      <c r="H316" s="4">
        <v>7.5</v>
      </c>
      <c r="I316" s="4">
        <v>32.799999999999997</v>
      </c>
    </row>
    <row r="317" spans="2:9" ht="30" customHeight="1">
      <c r="B317" s="31"/>
      <c r="C317" s="4" t="s">
        <v>18</v>
      </c>
      <c r="D317" s="4" t="s">
        <v>19</v>
      </c>
      <c r="E317" s="4">
        <v>25</v>
      </c>
      <c r="F317" s="4">
        <v>1.4</v>
      </c>
      <c r="G317" s="4">
        <v>0.2</v>
      </c>
      <c r="H317" s="4">
        <v>12.15</v>
      </c>
      <c r="I317" s="4">
        <v>54.5</v>
      </c>
    </row>
    <row r="318" spans="2:9" ht="18.75" customHeight="1">
      <c r="B318" s="32" t="s">
        <v>21</v>
      </c>
      <c r="C318" s="33"/>
      <c r="D318" s="33"/>
      <c r="E318" s="34"/>
      <c r="F318" s="9">
        <f>F310+F311+F312+F313+F314+F315+F316+F317</f>
        <v>32.480000000000004</v>
      </c>
      <c r="G318" s="9">
        <f t="shared" ref="G318:I318" si="31">G310+G311+G312+G313+G314+G315+G316+G317</f>
        <v>32.19</v>
      </c>
      <c r="H318" s="9">
        <f t="shared" si="31"/>
        <v>110.8</v>
      </c>
      <c r="I318" s="9">
        <f t="shared" si="31"/>
        <v>834.28</v>
      </c>
    </row>
    <row r="319" spans="2:9">
      <c r="B319" s="35" t="s">
        <v>22</v>
      </c>
      <c r="C319" s="4">
        <v>61</v>
      </c>
      <c r="D319" s="4" t="s">
        <v>186</v>
      </c>
      <c r="E319" s="4">
        <v>110</v>
      </c>
      <c r="F319" s="4">
        <v>16.579999999999998</v>
      </c>
      <c r="G319" s="4">
        <v>7.5</v>
      </c>
      <c r="H319" s="4">
        <v>11.93</v>
      </c>
      <c r="I319" s="4">
        <v>199</v>
      </c>
    </row>
    <row r="320" spans="2:9">
      <c r="B320" s="30"/>
      <c r="C320" s="24">
        <v>116</v>
      </c>
      <c r="D320" s="24" t="s">
        <v>212</v>
      </c>
      <c r="E320" s="24">
        <v>130</v>
      </c>
      <c r="F320" s="24">
        <v>2.85</v>
      </c>
      <c r="G320" s="24">
        <v>5.96</v>
      </c>
      <c r="H320" s="24">
        <v>14.1</v>
      </c>
      <c r="I320" s="24">
        <v>121.43</v>
      </c>
    </row>
    <row r="321" spans="2:19">
      <c r="B321" s="30"/>
      <c r="C321" s="4" t="s">
        <v>18</v>
      </c>
      <c r="D321" s="4" t="s">
        <v>19</v>
      </c>
      <c r="E321" s="4">
        <v>25</v>
      </c>
      <c r="F321" s="4">
        <v>0</v>
      </c>
      <c r="G321" s="4">
        <v>0.2</v>
      </c>
      <c r="H321" s="4">
        <v>12.15</v>
      </c>
      <c r="I321" s="4">
        <v>54.5</v>
      </c>
    </row>
    <row r="322" spans="2:19">
      <c r="B322" s="30"/>
      <c r="C322" s="4" t="s">
        <v>18</v>
      </c>
      <c r="D322" s="4" t="s">
        <v>158</v>
      </c>
      <c r="E322" s="4">
        <v>20</v>
      </c>
      <c r="F322" s="4">
        <v>0</v>
      </c>
      <c r="G322" s="4">
        <v>0</v>
      </c>
      <c r="H322" s="4">
        <v>17.32</v>
      </c>
      <c r="I322" s="4">
        <v>63.6</v>
      </c>
    </row>
    <row r="323" spans="2:19" ht="18" customHeight="1">
      <c r="B323" s="30"/>
      <c r="C323" s="4" t="s">
        <v>18</v>
      </c>
      <c r="D323" s="4" t="s">
        <v>48</v>
      </c>
      <c r="E323" s="4">
        <v>180</v>
      </c>
      <c r="F323" s="4">
        <v>0</v>
      </c>
      <c r="G323" s="4">
        <v>0</v>
      </c>
      <c r="H323" s="4">
        <v>17</v>
      </c>
      <c r="I323" s="4">
        <v>80</v>
      </c>
    </row>
    <row r="324" spans="2:19" ht="19.5" customHeight="1">
      <c r="B324" s="31"/>
      <c r="C324" s="4">
        <v>13</v>
      </c>
      <c r="D324" s="4" t="s">
        <v>146</v>
      </c>
      <c r="E324" s="4">
        <v>100</v>
      </c>
      <c r="F324" s="4">
        <v>1.36</v>
      </c>
      <c r="G324" s="4">
        <v>0.46</v>
      </c>
      <c r="H324" s="4">
        <v>18.899999999999999</v>
      </c>
      <c r="I324" s="4">
        <v>86.4</v>
      </c>
    </row>
    <row r="325" spans="2:19">
      <c r="B325" s="32" t="s">
        <v>26</v>
      </c>
      <c r="C325" s="33"/>
      <c r="D325" s="33"/>
      <c r="E325" s="34"/>
      <c r="F325" s="9">
        <f>F319+F320+F321+F322+F323+F324</f>
        <v>20.79</v>
      </c>
      <c r="G325" s="11">
        <f t="shared" ref="G325:I325" si="32">G319+G320+G321+G322+G323+G324</f>
        <v>14.120000000000001</v>
      </c>
      <c r="H325" s="11">
        <f t="shared" si="32"/>
        <v>91.4</v>
      </c>
      <c r="I325" s="11">
        <f t="shared" si="32"/>
        <v>604.92999999999995</v>
      </c>
    </row>
    <row r="326" spans="2:19">
      <c r="B326" s="32" t="s">
        <v>105</v>
      </c>
      <c r="C326" s="33"/>
      <c r="D326" s="33"/>
      <c r="E326" s="34"/>
      <c r="F326" s="9">
        <f>F306+F309+F318+F325</f>
        <v>76.91</v>
      </c>
      <c r="G326" s="9">
        <f t="shared" ref="G326:I326" si="33">G306+G309+G318+G325</f>
        <v>73.97</v>
      </c>
      <c r="H326" s="9">
        <f t="shared" si="33"/>
        <v>282.06</v>
      </c>
      <c r="I326" s="9">
        <f t="shared" si="33"/>
        <v>2111.14</v>
      </c>
    </row>
    <row r="327" spans="2:19">
      <c r="B327" s="10"/>
      <c r="C327" s="10"/>
      <c r="D327" s="10"/>
      <c r="E327" s="10"/>
      <c r="F327" s="10"/>
      <c r="G327" s="10"/>
      <c r="H327" s="10"/>
      <c r="I327" s="10"/>
    </row>
    <row r="328" spans="2:19">
      <c r="B328" s="10"/>
      <c r="C328" s="10"/>
      <c r="D328" s="10"/>
      <c r="E328" s="10"/>
      <c r="F328" s="10"/>
      <c r="G328" s="10"/>
      <c r="H328" s="10"/>
      <c r="I328" s="10"/>
    </row>
    <row r="329" spans="2:19" ht="41.45" customHeight="1">
      <c r="B329" s="10"/>
      <c r="C329" s="10"/>
      <c r="D329" s="10"/>
      <c r="E329" s="10"/>
      <c r="F329" s="10"/>
      <c r="G329" s="10"/>
      <c r="H329" s="10"/>
      <c r="I329" s="10"/>
    </row>
    <row r="330" spans="2:19">
      <c r="B330" s="32" t="s">
        <v>106</v>
      </c>
      <c r="C330" s="33"/>
      <c r="D330" s="33"/>
      <c r="E330" s="33"/>
      <c r="F330" s="33"/>
      <c r="G330" s="33"/>
      <c r="H330" s="33"/>
      <c r="I330" s="34"/>
    </row>
    <row r="331" spans="2:19">
      <c r="B331" s="35" t="s">
        <v>1</v>
      </c>
      <c r="C331" s="35" t="s">
        <v>2</v>
      </c>
      <c r="D331" s="35" t="s">
        <v>40</v>
      </c>
      <c r="E331" s="35" t="s">
        <v>41</v>
      </c>
      <c r="F331" s="36" t="s">
        <v>5</v>
      </c>
      <c r="G331" s="37"/>
      <c r="H331" s="38"/>
      <c r="I331" s="35" t="s">
        <v>8</v>
      </c>
    </row>
    <row r="332" spans="2:19">
      <c r="B332" s="31"/>
      <c r="C332" s="31"/>
      <c r="D332" s="31"/>
      <c r="E332" s="31"/>
      <c r="F332" s="4" t="s">
        <v>29</v>
      </c>
      <c r="G332" s="4" t="s">
        <v>30</v>
      </c>
      <c r="H332" s="4" t="s">
        <v>31</v>
      </c>
      <c r="I332" s="31"/>
    </row>
    <row r="333" spans="2:19" ht="30">
      <c r="B333" s="35" t="s">
        <v>6</v>
      </c>
      <c r="C333" s="4">
        <v>64</v>
      </c>
      <c r="D333" s="4" t="s">
        <v>183</v>
      </c>
      <c r="E333" s="4">
        <v>200</v>
      </c>
      <c r="F333" s="4">
        <v>7.73</v>
      </c>
      <c r="G333" s="4">
        <v>10.050000000000001</v>
      </c>
      <c r="H333" s="4">
        <v>27.6</v>
      </c>
      <c r="I333" s="4">
        <v>231.2</v>
      </c>
    </row>
    <row r="334" spans="2:19" ht="15" customHeight="1">
      <c r="B334" s="30"/>
      <c r="C334" s="4">
        <v>15</v>
      </c>
      <c r="D334" s="4" t="s">
        <v>43</v>
      </c>
      <c r="E334" s="8" t="s">
        <v>203</v>
      </c>
      <c r="F334" s="4">
        <v>2.8</v>
      </c>
      <c r="G334" s="4">
        <v>4.6900000000000004</v>
      </c>
      <c r="H334" s="4">
        <v>24.68</v>
      </c>
      <c r="I334" s="4">
        <v>152.13</v>
      </c>
    </row>
    <row r="335" spans="2:19">
      <c r="B335" s="30"/>
      <c r="C335" s="4">
        <v>58</v>
      </c>
      <c r="D335" s="4" t="s">
        <v>25</v>
      </c>
      <c r="E335" s="4">
        <v>180</v>
      </c>
      <c r="F335" s="4">
        <v>1.57</v>
      </c>
      <c r="G335" s="4">
        <v>1.79</v>
      </c>
      <c r="H335" s="4">
        <v>14.61</v>
      </c>
      <c r="I335" s="4">
        <v>80</v>
      </c>
    </row>
    <row r="336" spans="2:19">
      <c r="B336" s="32" t="s">
        <v>9</v>
      </c>
      <c r="C336" s="33"/>
      <c r="D336" s="33"/>
      <c r="E336" s="34"/>
      <c r="F336" s="9">
        <f>F333+F334+F335</f>
        <v>12.100000000000001</v>
      </c>
      <c r="G336" s="9">
        <f t="shared" ref="G336:I336" si="34">G333+G334+G335</f>
        <v>16.53</v>
      </c>
      <c r="H336" s="9">
        <f t="shared" si="34"/>
        <v>66.89</v>
      </c>
      <c r="I336" s="9">
        <f t="shared" si="34"/>
        <v>463.33</v>
      </c>
      <c r="L336" s="6"/>
      <c r="M336" s="6"/>
      <c r="N336" s="6"/>
      <c r="O336" s="6"/>
      <c r="P336" s="6"/>
      <c r="Q336" s="6"/>
      <c r="R336" s="6"/>
      <c r="S336" s="6"/>
    </row>
    <row r="337" spans="2:19" ht="12.6" customHeight="1">
      <c r="B337" s="35" t="s">
        <v>10</v>
      </c>
      <c r="C337" s="4" t="s">
        <v>18</v>
      </c>
      <c r="D337" s="4" t="s">
        <v>66</v>
      </c>
      <c r="E337" s="4">
        <v>250</v>
      </c>
      <c r="F337" s="4">
        <v>0</v>
      </c>
      <c r="G337" s="4">
        <v>0</v>
      </c>
      <c r="H337" s="4">
        <v>0</v>
      </c>
      <c r="I337" s="4">
        <v>0</v>
      </c>
      <c r="L337" s="6"/>
      <c r="M337" s="2"/>
      <c r="N337" s="2"/>
      <c r="O337" s="2"/>
      <c r="P337" s="2"/>
      <c r="Q337" s="2"/>
      <c r="R337" s="2"/>
      <c r="S337" s="2"/>
    </row>
    <row r="338" spans="2:19" ht="30">
      <c r="B338" s="31"/>
      <c r="C338" s="4" t="s">
        <v>18</v>
      </c>
      <c r="D338" s="4" t="s">
        <v>150</v>
      </c>
      <c r="E338" s="4">
        <v>150</v>
      </c>
      <c r="F338" s="4">
        <v>0</v>
      </c>
      <c r="G338" s="4">
        <v>0</v>
      </c>
      <c r="H338" s="4">
        <v>14.3</v>
      </c>
      <c r="I338" s="4">
        <v>56.3</v>
      </c>
      <c r="L338" s="6"/>
      <c r="M338" s="2"/>
      <c r="N338" s="2"/>
      <c r="O338" s="2"/>
      <c r="P338" s="2"/>
      <c r="Q338" s="2"/>
      <c r="R338" s="2"/>
      <c r="S338" s="2"/>
    </row>
    <row r="339" spans="2:19">
      <c r="B339" s="32" t="s">
        <v>12</v>
      </c>
      <c r="C339" s="33"/>
      <c r="D339" s="33"/>
      <c r="E339" s="34"/>
      <c r="F339" s="9">
        <v>0</v>
      </c>
      <c r="G339" s="9">
        <v>0</v>
      </c>
      <c r="H339" s="9">
        <v>14.3</v>
      </c>
      <c r="I339" s="9">
        <v>56.3</v>
      </c>
      <c r="L339" s="6"/>
      <c r="M339" s="2"/>
      <c r="N339" s="2"/>
      <c r="O339" s="2"/>
      <c r="P339" s="2"/>
      <c r="Q339" s="2"/>
      <c r="R339" s="2"/>
      <c r="S339" s="2"/>
    </row>
    <row r="340" spans="2:19">
      <c r="B340" s="35" t="s">
        <v>13</v>
      </c>
      <c r="C340" s="4">
        <v>27</v>
      </c>
      <c r="D340" s="4" t="s">
        <v>44</v>
      </c>
      <c r="E340" s="4">
        <v>60</v>
      </c>
      <c r="F340" s="4">
        <v>1.7</v>
      </c>
      <c r="G340" s="4">
        <v>13.3</v>
      </c>
      <c r="H340" s="4">
        <v>5.0999999999999996</v>
      </c>
      <c r="I340" s="4">
        <v>148</v>
      </c>
      <c r="L340" s="6"/>
      <c r="M340" s="2"/>
      <c r="N340" s="2"/>
      <c r="O340" s="2"/>
      <c r="P340" s="2"/>
      <c r="Q340" s="2"/>
      <c r="R340" s="2"/>
      <c r="S340" s="2"/>
    </row>
    <row r="341" spans="2:19" ht="30">
      <c r="B341" s="30"/>
      <c r="C341" s="4">
        <v>91</v>
      </c>
      <c r="D341" s="4" t="s">
        <v>167</v>
      </c>
      <c r="E341" s="4" t="s">
        <v>69</v>
      </c>
      <c r="F341" s="4">
        <v>6.6</v>
      </c>
      <c r="G341" s="4">
        <v>3.9</v>
      </c>
      <c r="H341" s="4">
        <v>17.3</v>
      </c>
      <c r="I341" s="4">
        <v>128.69999999999999</v>
      </c>
      <c r="L341" s="6"/>
      <c r="M341" s="6"/>
      <c r="N341" s="6"/>
      <c r="O341" s="6"/>
      <c r="P341" s="6"/>
      <c r="Q341" s="6"/>
      <c r="R341" s="6"/>
      <c r="S341" s="6"/>
    </row>
    <row r="342" spans="2:19">
      <c r="B342" s="30"/>
      <c r="C342" s="4">
        <v>7</v>
      </c>
      <c r="D342" s="4" t="s">
        <v>16</v>
      </c>
      <c r="E342" s="4">
        <v>180</v>
      </c>
      <c r="F342" s="4">
        <v>12.24</v>
      </c>
      <c r="G342" s="4">
        <v>13.7</v>
      </c>
      <c r="H342" s="4">
        <v>31.67</v>
      </c>
      <c r="I342" s="4">
        <v>298.97000000000003</v>
      </c>
      <c r="L342" s="6"/>
      <c r="M342" s="6"/>
      <c r="N342" s="6"/>
      <c r="O342" s="6"/>
      <c r="P342" s="6"/>
      <c r="Q342" s="6"/>
      <c r="R342" s="6"/>
      <c r="S342" s="6"/>
    </row>
    <row r="343" spans="2:19" ht="30">
      <c r="B343" s="30"/>
      <c r="C343" s="4">
        <v>31</v>
      </c>
      <c r="D343" s="4" t="s">
        <v>54</v>
      </c>
      <c r="E343" s="4">
        <v>180</v>
      </c>
      <c r="F343" s="4">
        <v>0.24</v>
      </c>
      <c r="G343" s="4">
        <v>0</v>
      </c>
      <c r="H343" s="4">
        <v>38.76</v>
      </c>
      <c r="I343" s="4">
        <v>150.36000000000001</v>
      </c>
      <c r="L343" s="6"/>
      <c r="M343" s="6"/>
      <c r="N343" s="6"/>
      <c r="O343" s="6"/>
      <c r="P343" s="6"/>
      <c r="Q343" s="6"/>
      <c r="R343" s="6"/>
      <c r="S343" s="6"/>
    </row>
    <row r="344" spans="2:19">
      <c r="B344" s="30"/>
      <c r="C344" s="4" t="s">
        <v>18</v>
      </c>
      <c r="D344" s="4" t="s">
        <v>20</v>
      </c>
      <c r="E344" s="4">
        <v>50</v>
      </c>
      <c r="F344" s="4">
        <f>1.12*2</f>
        <v>2.2400000000000002</v>
      </c>
      <c r="G344" s="4">
        <f>0.22*2</f>
        <v>0.44</v>
      </c>
      <c r="H344" s="4">
        <f>7.5*2</f>
        <v>15</v>
      </c>
      <c r="I344" s="4">
        <f>32.8*2</f>
        <v>65.599999999999994</v>
      </c>
      <c r="L344" s="6"/>
      <c r="M344" s="6"/>
      <c r="N344" s="6"/>
      <c r="O344" s="6"/>
      <c r="P344" s="6"/>
      <c r="Q344" s="6"/>
      <c r="R344" s="6"/>
      <c r="S344" s="6"/>
    </row>
    <row r="345" spans="2:19">
      <c r="B345" s="31"/>
      <c r="C345" s="4" t="s">
        <v>18</v>
      </c>
      <c r="D345" s="4" t="s">
        <v>19</v>
      </c>
      <c r="E345" s="4">
        <v>50</v>
      </c>
      <c r="F345" s="4">
        <f>1.4*2</f>
        <v>2.8</v>
      </c>
      <c r="G345" s="4">
        <f>0.2*2</f>
        <v>0.4</v>
      </c>
      <c r="H345" s="4">
        <f>12.15*2</f>
        <v>24.3</v>
      </c>
      <c r="I345" s="4">
        <f>54.5*2</f>
        <v>109</v>
      </c>
    </row>
    <row r="346" spans="2:19">
      <c r="B346" s="32" t="s">
        <v>21</v>
      </c>
      <c r="C346" s="33"/>
      <c r="D346" s="33"/>
      <c r="E346" s="34"/>
      <c r="F346" s="9">
        <f>F340+F341+F342+F343+F344+F345</f>
        <v>25.819999999999997</v>
      </c>
      <c r="G346" s="9">
        <f t="shared" ref="G346:I346" si="35">G340+G341+G342+G343+G344+G345</f>
        <v>31.74</v>
      </c>
      <c r="H346" s="9">
        <f t="shared" si="35"/>
        <v>132.13</v>
      </c>
      <c r="I346" s="9">
        <f t="shared" si="35"/>
        <v>900.63000000000011</v>
      </c>
    </row>
    <row r="347" spans="2:19">
      <c r="B347" s="30" t="s">
        <v>22</v>
      </c>
      <c r="C347" s="4">
        <v>62</v>
      </c>
      <c r="D347" s="4" t="s">
        <v>78</v>
      </c>
      <c r="E347" s="4">
        <v>120</v>
      </c>
      <c r="F347" s="4">
        <v>7.24</v>
      </c>
      <c r="G347" s="4">
        <v>8.67</v>
      </c>
      <c r="H347" s="4">
        <v>3</v>
      </c>
      <c r="I347" s="4">
        <v>118</v>
      </c>
    </row>
    <row r="348" spans="2:19">
      <c r="B348" s="30"/>
      <c r="C348" s="4">
        <v>89</v>
      </c>
      <c r="D348" s="4" t="s">
        <v>166</v>
      </c>
      <c r="E348" s="4">
        <v>60</v>
      </c>
      <c r="F348" s="4">
        <v>2.7</v>
      </c>
      <c r="G348" s="4">
        <v>1.4</v>
      </c>
      <c r="H348" s="4">
        <v>18.3</v>
      </c>
      <c r="I348" s="4">
        <v>94.5</v>
      </c>
    </row>
    <row r="349" spans="2:19" ht="21.6" customHeight="1">
      <c r="B349" s="30"/>
      <c r="C349" s="4">
        <v>55</v>
      </c>
      <c r="D349" s="4" t="s">
        <v>38</v>
      </c>
      <c r="E349" s="27">
        <v>200</v>
      </c>
      <c r="F349" s="27">
        <v>0</v>
      </c>
      <c r="G349" s="27">
        <v>0</v>
      </c>
      <c r="H349" s="27">
        <v>11.98</v>
      </c>
      <c r="I349" s="27">
        <v>48</v>
      </c>
    </row>
    <row r="350" spans="2:19" ht="17.45" customHeight="1">
      <c r="B350" s="30"/>
      <c r="C350" s="4">
        <v>13</v>
      </c>
      <c r="D350" s="4" t="s">
        <v>146</v>
      </c>
      <c r="E350" s="4">
        <v>100</v>
      </c>
      <c r="F350" s="4">
        <v>1.36</v>
      </c>
      <c r="G350" s="4">
        <v>0.46</v>
      </c>
      <c r="H350" s="4">
        <v>18.899999999999999</v>
      </c>
      <c r="I350" s="4">
        <v>86.4</v>
      </c>
    </row>
    <row r="351" spans="2:19">
      <c r="B351" s="32" t="s">
        <v>26</v>
      </c>
      <c r="C351" s="33"/>
      <c r="D351" s="33"/>
      <c r="E351" s="34"/>
      <c r="F351" s="9">
        <f>F347+F348+F349+F350</f>
        <v>11.3</v>
      </c>
      <c r="G351" s="9">
        <f>G347+G348+G349+G350</f>
        <v>10.530000000000001</v>
      </c>
      <c r="H351" s="9">
        <f>H347+H348+H349+H350</f>
        <v>52.18</v>
      </c>
      <c r="I351" s="9">
        <f>I347+I348+I349+I350</f>
        <v>346.9</v>
      </c>
    </row>
    <row r="352" spans="2:19">
      <c r="B352" s="32" t="s">
        <v>109</v>
      </c>
      <c r="C352" s="33"/>
      <c r="D352" s="33"/>
      <c r="E352" s="34"/>
      <c r="F352" s="9">
        <f>F336+F339+F346+F351</f>
        <v>49.22</v>
      </c>
      <c r="G352" s="9">
        <f t="shared" ref="G352:I352" si="36">G336+G339+G346+G351</f>
        <v>58.8</v>
      </c>
      <c r="H352" s="9">
        <f t="shared" si="36"/>
        <v>265.5</v>
      </c>
      <c r="I352" s="9">
        <f t="shared" si="36"/>
        <v>1767.1600000000003</v>
      </c>
    </row>
    <row r="353" spans="2:9">
      <c r="B353" s="10"/>
      <c r="C353" s="10"/>
      <c r="D353" s="10"/>
      <c r="E353" s="10"/>
      <c r="F353" s="10"/>
      <c r="G353" s="10"/>
      <c r="H353" s="10"/>
      <c r="I353" s="10"/>
    </row>
    <row r="354" spans="2:9">
      <c r="B354" s="32" t="s">
        <v>110</v>
      </c>
      <c r="C354" s="33"/>
      <c r="D354" s="33"/>
      <c r="E354" s="33"/>
      <c r="F354" s="33"/>
      <c r="G354" s="33"/>
      <c r="H354" s="33"/>
      <c r="I354" s="34"/>
    </row>
    <row r="355" spans="2:9">
      <c r="B355" s="35" t="s">
        <v>1</v>
      </c>
      <c r="C355" s="35" t="s">
        <v>2</v>
      </c>
      <c r="D355" s="35" t="s">
        <v>40</v>
      </c>
      <c r="E355" s="35" t="s">
        <v>41</v>
      </c>
      <c r="F355" s="36" t="s">
        <v>5</v>
      </c>
      <c r="G355" s="37"/>
      <c r="H355" s="38"/>
      <c r="I355" s="35" t="s">
        <v>8</v>
      </c>
    </row>
    <row r="356" spans="2:9">
      <c r="B356" s="31"/>
      <c r="C356" s="31"/>
      <c r="D356" s="31"/>
      <c r="E356" s="31"/>
      <c r="F356" s="4" t="s">
        <v>29</v>
      </c>
      <c r="G356" s="4" t="s">
        <v>30</v>
      </c>
      <c r="H356" s="4" t="s">
        <v>31</v>
      </c>
      <c r="I356" s="31"/>
    </row>
    <row r="357" spans="2:9" ht="30">
      <c r="B357" s="35" t="s">
        <v>6</v>
      </c>
      <c r="C357" s="4">
        <v>34</v>
      </c>
      <c r="D357" s="4" t="s">
        <v>181</v>
      </c>
      <c r="E357" s="4">
        <v>200</v>
      </c>
      <c r="F357" s="4">
        <v>8.48</v>
      </c>
      <c r="G357" s="4">
        <v>9.33</v>
      </c>
      <c r="H357" s="4">
        <v>35.72</v>
      </c>
      <c r="I357" s="4">
        <v>259.2</v>
      </c>
    </row>
    <row r="358" spans="2:9" ht="15" customHeight="1">
      <c r="B358" s="30"/>
      <c r="C358" s="4">
        <v>2</v>
      </c>
      <c r="D358" s="4" t="s">
        <v>7</v>
      </c>
      <c r="E358" s="8" t="s">
        <v>202</v>
      </c>
      <c r="F358" s="4">
        <v>4.5</v>
      </c>
      <c r="G358" s="4">
        <v>6.92</v>
      </c>
      <c r="H358" s="4">
        <v>24.66</v>
      </c>
      <c r="I358" s="4">
        <v>178.92</v>
      </c>
    </row>
    <row r="359" spans="2:9">
      <c r="B359" s="31"/>
      <c r="C359" s="4">
        <v>16</v>
      </c>
      <c r="D359" s="4" t="s">
        <v>32</v>
      </c>
      <c r="E359" s="4">
        <v>180</v>
      </c>
      <c r="F359" s="4">
        <v>2.2999999999999998</v>
      </c>
      <c r="G359" s="4">
        <v>3.44</v>
      </c>
      <c r="H359" s="4">
        <v>16.89</v>
      </c>
      <c r="I359" s="4">
        <v>107.72</v>
      </c>
    </row>
    <row r="360" spans="2:9">
      <c r="B360" s="32" t="s">
        <v>9</v>
      </c>
      <c r="C360" s="33"/>
      <c r="D360" s="33"/>
      <c r="E360" s="34"/>
      <c r="F360" s="9">
        <f>F371+F358+F359</f>
        <v>27.92</v>
      </c>
      <c r="G360" s="9">
        <f>G371+G358+G359</f>
        <v>32.04</v>
      </c>
      <c r="H360" s="9">
        <f>H371+H358+H359</f>
        <v>74.56</v>
      </c>
      <c r="I360" s="9">
        <f>I371+I358+I359</f>
        <v>660</v>
      </c>
    </row>
    <row r="361" spans="2:9" ht="19.149999999999999" customHeight="1">
      <c r="B361" s="35" t="s">
        <v>10</v>
      </c>
      <c r="C361" s="4" t="s">
        <v>18</v>
      </c>
      <c r="D361" s="4" t="s">
        <v>66</v>
      </c>
      <c r="E361" s="4">
        <v>250</v>
      </c>
      <c r="F361" s="4">
        <v>0</v>
      </c>
      <c r="G361" s="4">
        <v>0</v>
      </c>
      <c r="H361" s="4">
        <v>0</v>
      </c>
      <c r="I361" s="4">
        <v>0</v>
      </c>
    </row>
    <row r="362" spans="2:9" ht="28.5" customHeight="1">
      <c r="B362" s="30"/>
      <c r="C362" s="4">
        <v>17</v>
      </c>
      <c r="D362" s="4" t="s">
        <v>148</v>
      </c>
      <c r="E362" s="4">
        <v>180</v>
      </c>
      <c r="F362" s="4">
        <v>5.22</v>
      </c>
      <c r="G362" s="4">
        <v>5.76</v>
      </c>
      <c r="H362" s="4">
        <v>7.2</v>
      </c>
      <c r="I362" s="4">
        <v>106.2</v>
      </c>
    </row>
    <row r="363" spans="2:9">
      <c r="B363" s="32" t="s">
        <v>12</v>
      </c>
      <c r="C363" s="33"/>
      <c r="D363" s="33"/>
      <c r="E363" s="34"/>
      <c r="F363" s="9">
        <v>5.22</v>
      </c>
      <c r="G363" s="9">
        <v>5.76</v>
      </c>
      <c r="H363" s="9">
        <v>7.2</v>
      </c>
      <c r="I363" s="9">
        <v>106.2</v>
      </c>
    </row>
    <row r="364" spans="2:9" ht="30">
      <c r="B364" s="35" t="s">
        <v>13</v>
      </c>
      <c r="C364" s="4">
        <v>93</v>
      </c>
      <c r="D364" s="4" t="s">
        <v>112</v>
      </c>
      <c r="E364" s="4">
        <v>60</v>
      </c>
      <c r="F364" s="4">
        <v>1</v>
      </c>
      <c r="G364" s="4">
        <v>5.07</v>
      </c>
      <c r="H364" s="4">
        <v>3.03</v>
      </c>
      <c r="I364" s="4">
        <v>57</v>
      </c>
    </row>
    <row r="365" spans="2:9" ht="30">
      <c r="B365" s="30"/>
      <c r="C365" s="4">
        <v>94</v>
      </c>
      <c r="D365" s="4" t="s">
        <v>194</v>
      </c>
      <c r="E365" s="4">
        <v>200</v>
      </c>
      <c r="F365" s="4">
        <v>5.3</v>
      </c>
      <c r="G365" s="4">
        <v>4.0999999999999996</v>
      </c>
      <c r="H365" s="4">
        <v>0</v>
      </c>
      <c r="I365" s="4">
        <v>12.4</v>
      </c>
    </row>
    <row r="366" spans="2:9">
      <c r="B366" s="30"/>
      <c r="C366" s="4">
        <v>95</v>
      </c>
      <c r="D366" s="4" t="s">
        <v>168</v>
      </c>
      <c r="E366" s="4">
        <v>200</v>
      </c>
      <c r="F366" s="4">
        <v>10</v>
      </c>
      <c r="G366" s="4">
        <v>4.3</v>
      </c>
      <c r="H366" s="4">
        <v>7.3</v>
      </c>
      <c r="I366" s="4">
        <v>118.5</v>
      </c>
    </row>
    <row r="367" spans="2:9">
      <c r="B367" s="30"/>
      <c r="C367" s="4">
        <v>23</v>
      </c>
      <c r="D367" s="4" t="s">
        <v>17</v>
      </c>
      <c r="E367" s="4">
        <v>180</v>
      </c>
      <c r="F367" s="4">
        <v>0.21</v>
      </c>
      <c r="G367" s="4">
        <v>0.02</v>
      </c>
      <c r="H367" s="4">
        <v>15.66</v>
      </c>
      <c r="I367" s="4">
        <v>68</v>
      </c>
    </row>
    <row r="368" spans="2:9">
      <c r="B368" s="30"/>
      <c r="C368" s="4" t="s">
        <v>18</v>
      </c>
      <c r="D368" s="4" t="s">
        <v>20</v>
      </c>
      <c r="E368" s="4">
        <v>50</v>
      </c>
      <c r="F368" s="4">
        <f>1.12*2</f>
        <v>2.2400000000000002</v>
      </c>
      <c r="G368" s="4">
        <f>0.22*2</f>
        <v>0.44</v>
      </c>
      <c r="H368" s="4">
        <f>7.5*2</f>
        <v>15</v>
      </c>
      <c r="I368" s="4">
        <f>32.8*2</f>
        <v>65.599999999999994</v>
      </c>
    </row>
    <row r="369" spans="2:9" ht="27.6" customHeight="1">
      <c r="B369" s="31"/>
      <c r="C369" s="4" t="s">
        <v>18</v>
      </c>
      <c r="D369" s="4" t="s">
        <v>19</v>
      </c>
      <c r="E369" s="4">
        <v>50</v>
      </c>
      <c r="F369" s="4">
        <f>1.4*2</f>
        <v>2.8</v>
      </c>
      <c r="G369" s="4">
        <f>0.2*2</f>
        <v>0.4</v>
      </c>
      <c r="H369" s="4">
        <f>12.15*2</f>
        <v>24.3</v>
      </c>
      <c r="I369" s="4">
        <f>54.5*2</f>
        <v>109</v>
      </c>
    </row>
    <row r="370" spans="2:9">
      <c r="B370" s="32" t="s">
        <v>21</v>
      </c>
      <c r="C370" s="33"/>
      <c r="D370" s="33"/>
      <c r="E370" s="34"/>
      <c r="F370" s="9">
        <f>F364+F365+F366+F367+F368+F369</f>
        <v>21.55</v>
      </c>
      <c r="G370" s="9">
        <f t="shared" ref="G370:I370" si="37">G364+G365+G366+G367+G368+G369</f>
        <v>14.329999999999998</v>
      </c>
      <c r="H370" s="9">
        <f t="shared" si="37"/>
        <v>65.290000000000006</v>
      </c>
      <c r="I370" s="9">
        <f t="shared" si="37"/>
        <v>430.5</v>
      </c>
    </row>
    <row r="371" spans="2:9" ht="30">
      <c r="B371" s="35" t="s">
        <v>22</v>
      </c>
      <c r="C371" s="4">
        <v>96</v>
      </c>
      <c r="D371" s="4" t="s">
        <v>62</v>
      </c>
      <c r="E371" s="4" t="s">
        <v>111</v>
      </c>
      <c r="F371" s="4">
        <v>21.12</v>
      </c>
      <c r="G371" s="4">
        <v>21.68</v>
      </c>
      <c r="H371" s="4">
        <v>33.01</v>
      </c>
      <c r="I371" s="4">
        <v>373.36</v>
      </c>
    </row>
    <row r="372" spans="2:9">
      <c r="B372" s="30"/>
      <c r="C372" s="20" t="s">
        <v>179</v>
      </c>
      <c r="D372" s="21" t="s">
        <v>152</v>
      </c>
      <c r="E372" s="8">
        <v>70</v>
      </c>
      <c r="F372" s="8">
        <v>6.17</v>
      </c>
      <c r="G372" s="8">
        <v>9.48</v>
      </c>
      <c r="H372" s="8">
        <v>37.630000000000003</v>
      </c>
      <c r="I372" s="8">
        <v>278</v>
      </c>
    </row>
    <row r="373" spans="2:9" ht="20.45" customHeight="1">
      <c r="B373" s="30"/>
      <c r="C373" s="4">
        <v>12</v>
      </c>
      <c r="D373" s="4" t="s">
        <v>42</v>
      </c>
      <c r="E373" s="4">
        <v>180</v>
      </c>
      <c r="F373" s="4">
        <v>0.04</v>
      </c>
      <c r="G373" s="4">
        <v>0</v>
      </c>
      <c r="H373" s="4">
        <v>12.13</v>
      </c>
      <c r="I373" s="4">
        <v>50</v>
      </c>
    </row>
    <row r="374" spans="2:9" ht="18" customHeight="1">
      <c r="B374" s="31"/>
      <c r="C374" s="4">
        <v>13</v>
      </c>
      <c r="D374" s="4" t="s">
        <v>146</v>
      </c>
      <c r="E374" s="4">
        <v>100</v>
      </c>
      <c r="F374" s="4">
        <v>1.36</v>
      </c>
      <c r="G374" s="4">
        <v>0.46</v>
      </c>
      <c r="H374" s="4">
        <v>18.899999999999999</v>
      </c>
      <c r="I374" s="4">
        <v>86.4</v>
      </c>
    </row>
    <row r="375" spans="2:9">
      <c r="B375" s="32" t="s">
        <v>26</v>
      </c>
      <c r="C375" s="33"/>
      <c r="D375" s="33"/>
      <c r="E375" s="34"/>
      <c r="F375" s="22">
        <f>F371+F372+F373+F374</f>
        <v>28.689999999999998</v>
      </c>
      <c r="G375" s="22">
        <f t="shared" ref="G375:I375" si="38">G371+G372+G373+G374</f>
        <v>31.62</v>
      </c>
      <c r="H375" s="22">
        <f t="shared" si="38"/>
        <v>101.66999999999999</v>
      </c>
      <c r="I375" s="22">
        <f t="shared" si="38"/>
        <v>787.76</v>
      </c>
    </row>
    <row r="376" spans="2:9">
      <c r="B376" s="32" t="s">
        <v>114</v>
      </c>
      <c r="C376" s="33"/>
      <c r="D376" s="33"/>
      <c r="E376" s="34"/>
      <c r="F376" s="22">
        <f>F360+F363+F370+F375</f>
        <v>83.38</v>
      </c>
      <c r="G376" s="22">
        <f t="shared" ref="G376:I376" si="39">G360+G363+G370+G375</f>
        <v>83.75</v>
      </c>
      <c r="H376" s="22">
        <f t="shared" si="39"/>
        <v>248.72</v>
      </c>
      <c r="I376" s="22">
        <f t="shared" si="39"/>
        <v>1984.46</v>
      </c>
    </row>
    <row r="377" spans="2:9">
      <c r="B377" s="10"/>
      <c r="C377" s="10"/>
      <c r="D377" s="10"/>
      <c r="E377" s="10"/>
      <c r="F377" s="10"/>
      <c r="G377" s="10"/>
      <c r="H377" s="10"/>
      <c r="I377" s="10"/>
    </row>
    <row r="378" spans="2:9">
      <c r="B378" s="10"/>
      <c r="C378" s="10"/>
      <c r="D378" s="10"/>
      <c r="E378" s="10"/>
      <c r="F378" s="10"/>
      <c r="G378" s="10"/>
      <c r="H378" s="10"/>
      <c r="I378" s="10"/>
    </row>
    <row r="379" spans="2:9">
      <c r="B379" s="10"/>
      <c r="C379" s="10"/>
      <c r="D379" s="10"/>
      <c r="E379" s="10"/>
      <c r="F379" s="10"/>
      <c r="G379" s="10"/>
      <c r="H379" s="10"/>
      <c r="I379" s="10"/>
    </row>
    <row r="380" spans="2:9" ht="41.45" customHeight="1">
      <c r="B380" s="10"/>
      <c r="C380" s="10"/>
      <c r="D380" s="10"/>
      <c r="E380" s="10"/>
      <c r="F380" s="10"/>
      <c r="G380" s="10"/>
      <c r="H380" s="10"/>
      <c r="I380" s="10"/>
    </row>
    <row r="381" spans="2:9">
      <c r="B381" s="32" t="s">
        <v>115</v>
      </c>
      <c r="C381" s="33"/>
      <c r="D381" s="33"/>
      <c r="E381" s="33"/>
      <c r="F381" s="33"/>
      <c r="G381" s="33"/>
      <c r="H381" s="33"/>
      <c r="I381" s="34"/>
    </row>
    <row r="382" spans="2:9">
      <c r="B382" s="35" t="s">
        <v>1</v>
      </c>
      <c r="C382" s="35" t="s">
        <v>2</v>
      </c>
      <c r="D382" s="35" t="s">
        <v>40</v>
      </c>
      <c r="E382" s="35" t="s">
        <v>41</v>
      </c>
      <c r="F382" s="36" t="s">
        <v>5</v>
      </c>
      <c r="G382" s="37"/>
      <c r="H382" s="38"/>
      <c r="I382" s="35" t="s">
        <v>8</v>
      </c>
    </row>
    <row r="383" spans="2:9">
      <c r="B383" s="31"/>
      <c r="C383" s="31"/>
      <c r="D383" s="31"/>
      <c r="E383" s="31"/>
      <c r="F383" s="4" t="s">
        <v>29</v>
      </c>
      <c r="G383" s="4" t="s">
        <v>30</v>
      </c>
      <c r="H383" s="4" t="s">
        <v>31</v>
      </c>
      <c r="I383" s="31"/>
    </row>
    <row r="384" spans="2:9" ht="30">
      <c r="B384" s="35" t="s">
        <v>6</v>
      </c>
      <c r="C384" s="4">
        <v>14</v>
      </c>
      <c r="D384" s="4" t="s">
        <v>184</v>
      </c>
      <c r="E384" s="4">
        <v>200</v>
      </c>
      <c r="F384" s="4">
        <v>7.02</v>
      </c>
      <c r="G384" s="4">
        <v>7.76</v>
      </c>
      <c r="H384" s="4">
        <v>28.41</v>
      </c>
      <c r="I384" s="4">
        <v>209</v>
      </c>
    </row>
    <row r="385" spans="2:9">
      <c r="B385" s="30"/>
      <c r="C385" s="25">
        <v>57</v>
      </c>
      <c r="D385" s="25" t="s">
        <v>107</v>
      </c>
      <c r="E385" s="25">
        <v>40</v>
      </c>
      <c r="F385" s="25">
        <v>2.5499999999999998</v>
      </c>
      <c r="G385" s="25">
        <v>2.2999999999999998</v>
      </c>
      <c r="H385" s="25">
        <v>0.15</v>
      </c>
      <c r="I385" s="25">
        <v>31.5</v>
      </c>
    </row>
    <row r="386" spans="2:9" ht="15" customHeight="1">
      <c r="B386" s="30"/>
      <c r="C386" s="4">
        <v>15</v>
      </c>
      <c r="D386" s="4" t="s">
        <v>43</v>
      </c>
      <c r="E386" s="8" t="s">
        <v>203</v>
      </c>
      <c r="F386" s="4">
        <v>2.8</v>
      </c>
      <c r="G386" s="4">
        <v>4.6900000000000004</v>
      </c>
      <c r="H386" s="4">
        <v>24.68</v>
      </c>
      <c r="I386" s="4">
        <v>152.13</v>
      </c>
    </row>
    <row r="387" spans="2:9">
      <c r="B387" s="31"/>
      <c r="C387" s="4">
        <v>3</v>
      </c>
      <c r="D387" s="4" t="s">
        <v>49</v>
      </c>
      <c r="E387" s="4">
        <v>180</v>
      </c>
      <c r="F387" s="4">
        <v>2.5</v>
      </c>
      <c r="G387" s="4">
        <v>3.5</v>
      </c>
      <c r="H387" s="4">
        <v>17.010000000000002</v>
      </c>
      <c r="I387" s="4">
        <v>109.54</v>
      </c>
    </row>
    <row r="388" spans="2:9">
      <c r="B388" s="32" t="s">
        <v>9</v>
      </c>
      <c r="C388" s="33"/>
      <c r="D388" s="33"/>
      <c r="E388" s="34"/>
      <c r="F388" s="9">
        <f>F384+F386+F387</f>
        <v>12.32</v>
      </c>
      <c r="G388" s="9">
        <f>G384+G386+G387</f>
        <v>15.95</v>
      </c>
      <c r="H388" s="9">
        <f>H384+H386+H387</f>
        <v>70.100000000000009</v>
      </c>
      <c r="I388" s="9">
        <f>I384+I386+I387</f>
        <v>470.67</v>
      </c>
    </row>
    <row r="389" spans="2:9" ht="18.600000000000001" customHeight="1">
      <c r="B389" s="35" t="s">
        <v>10</v>
      </c>
      <c r="C389" s="4" t="s">
        <v>18</v>
      </c>
      <c r="D389" s="4" t="s">
        <v>66</v>
      </c>
      <c r="E389" s="4">
        <v>250</v>
      </c>
      <c r="F389" s="4">
        <v>0</v>
      </c>
      <c r="G389" s="4">
        <v>0</v>
      </c>
      <c r="H389" s="4">
        <v>0</v>
      </c>
      <c r="I389" s="4">
        <v>0</v>
      </c>
    </row>
    <row r="390" spans="2:9">
      <c r="B390" s="31"/>
      <c r="C390" s="4" t="s">
        <v>18</v>
      </c>
      <c r="D390" s="4" t="s">
        <v>48</v>
      </c>
      <c r="E390" s="4">
        <v>180</v>
      </c>
      <c r="F390" s="4">
        <v>0</v>
      </c>
      <c r="G390" s="4">
        <v>0</v>
      </c>
      <c r="H390" s="4">
        <v>17</v>
      </c>
      <c r="I390" s="4">
        <v>80</v>
      </c>
    </row>
    <row r="391" spans="2:9">
      <c r="B391" s="32" t="s">
        <v>12</v>
      </c>
      <c r="C391" s="33"/>
      <c r="D391" s="33"/>
      <c r="E391" s="34"/>
      <c r="F391" s="9">
        <v>0</v>
      </c>
      <c r="G391" s="9">
        <v>0</v>
      </c>
      <c r="H391" s="9">
        <v>17</v>
      </c>
      <c r="I391" s="9">
        <v>80</v>
      </c>
    </row>
    <row r="392" spans="2:9" ht="30">
      <c r="B392" s="35" t="s">
        <v>13</v>
      </c>
      <c r="C392" s="4">
        <v>79</v>
      </c>
      <c r="D392" s="4" t="s">
        <v>162</v>
      </c>
      <c r="E392" s="4">
        <v>60</v>
      </c>
      <c r="F392" s="4">
        <v>0.48</v>
      </c>
      <c r="G392" s="4">
        <v>0.06</v>
      </c>
      <c r="H392" s="4">
        <v>1.02</v>
      </c>
      <c r="I392" s="4">
        <v>8</v>
      </c>
    </row>
    <row r="393" spans="2:9">
      <c r="B393" s="30"/>
      <c r="C393" s="4">
        <v>36</v>
      </c>
      <c r="D393" s="4" t="s">
        <v>138</v>
      </c>
      <c r="E393" s="4" t="s">
        <v>169</v>
      </c>
      <c r="F393" s="4">
        <v>6.82</v>
      </c>
      <c r="G393" s="4">
        <v>5.33</v>
      </c>
      <c r="H393" s="4">
        <v>13.42</v>
      </c>
      <c r="I393" s="4">
        <v>146.66999999999999</v>
      </c>
    </row>
    <row r="394" spans="2:9">
      <c r="B394" s="30"/>
      <c r="C394" s="4">
        <v>37</v>
      </c>
      <c r="D394" s="4" t="s">
        <v>45</v>
      </c>
      <c r="E394" s="4">
        <v>110</v>
      </c>
      <c r="F394" s="4">
        <v>12.4</v>
      </c>
      <c r="G394" s="4">
        <v>9.17</v>
      </c>
      <c r="H394" s="4">
        <v>0.04</v>
      </c>
      <c r="I394" s="4">
        <v>261.8</v>
      </c>
    </row>
    <row r="395" spans="2:9">
      <c r="B395" s="30"/>
      <c r="C395" s="4">
        <v>38</v>
      </c>
      <c r="D395" s="4" t="s">
        <v>47</v>
      </c>
      <c r="E395" s="4">
        <v>130</v>
      </c>
      <c r="F395" s="4">
        <v>4.5</v>
      </c>
      <c r="G395" s="4">
        <v>4</v>
      </c>
      <c r="H395" s="4">
        <v>27.9</v>
      </c>
      <c r="I395" s="4">
        <v>161.69999999999999</v>
      </c>
    </row>
    <row r="396" spans="2:9">
      <c r="B396" s="30"/>
      <c r="C396" s="4">
        <v>72</v>
      </c>
      <c r="D396" s="4" t="s">
        <v>90</v>
      </c>
      <c r="E396" s="4">
        <v>180</v>
      </c>
      <c r="F396" s="4">
        <v>0.21</v>
      </c>
      <c r="G396" s="4">
        <v>0.02</v>
      </c>
      <c r="H396" s="4">
        <v>15.66</v>
      </c>
      <c r="I396" s="4">
        <v>68</v>
      </c>
    </row>
    <row r="397" spans="2:9">
      <c r="B397" s="30"/>
      <c r="C397" s="4" t="s">
        <v>18</v>
      </c>
      <c r="D397" s="4" t="s">
        <v>20</v>
      </c>
      <c r="E397" s="4">
        <v>50</v>
      </c>
      <c r="F397" s="4">
        <f>1.12*2</f>
        <v>2.2400000000000002</v>
      </c>
      <c r="G397" s="4">
        <f>0.22*2</f>
        <v>0.44</v>
      </c>
      <c r="H397" s="4">
        <f>7.5*2</f>
        <v>15</v>
      </c>
      <c r="I397" s="4">
        <f>32.8*2</f>
        <v>65.599999999999994</v>
      </c>
    </row>
    <row r="398" spans="2:9" ht="12.6" customHeight="1">
      <c r="B398" s="31"/>
      <c r="C398" s="4" t="s">
        <v>18</v>
      </c>
      <c r="D398" s="4" t="s">
        <v>19</v>
      </c>
      <c r="E398" s="4">
        <v>50</v>
      </c>
      <c r="F398" s="4">
        <f>1.4*2</f>
        <v>2.8</v>
      </c>
      <c r="G398" s="4">
        <f>0.2*2</f>
        <v>0.4</v>
      </c>
      <c r="H398" s="4">
        <f>12.15*2</f>
        <v>24.3</v>
      </c>
      <c r="I398" s="4">
        <f>54.5*2</f>
        <v>109</v>
      </c>
    </row>
    <row r="399" spans="2:9">
      <c r="B399" s="32" t="s">
        <v>21</v>
      </c>
      <c r="C399" s="33"/>
      <c r="D399" s="33"/>
      <c r="E399" s="34"/>
      <c r="F399" s="9">
        <f>F392+F393+F394+F395+F396+F397+F398</f>
        <v>29.450000000000006</v>
      </c>
      <c r="G399" s="9">
        <f t="shared" ref="G399:I399" si="40">G392+G393+G394+G395+G396+G397+G398</f>
        <v>19.419999999999998</v>
      </c>
      <c r="H399" s="9">
        <f t="shared" si="40"/>
        <v>97.339999999999989</v>
      </c>
      <c r="I399" s="9">
        <f t="shared" si="40"/>
        <v>820.7700000000001</v>
      </c>
    </row>
    <row r="400" spans="2:9">
      <c r="B400" s="35" t="s">
        <v>22</v>
      </c>
      <c r="C400" s="4">
        <v>97</v>
      </c>
      <c r="D400" s="4" t="s">
        <v>170</v>
      </c>
      <c r="E400" s="4" t="s">
        <v>199</v>
      </c>
      <c r="F400" s="4">
        <v>6.2</v>
      </c>
      <c r="G400" s="4">
        <v>5.8</v>
      </c>
      <c r="H400" s="4">
        <v>54.3</v>
      </c>
      <c r="I400" s="4">
        <v>293.8</v>
      </c>
    </row>
    <row r="401" spans="2:21">
      <c r="B401" s="30"/>
      <c r="C401" s="4">
        <v>58</v>
      </c>
      <c r="D401" s="4" t="s">
        <v>25</v>
      </c>
      <c r="E401" s="4">
        <v>180</v>
      </c>
      <c r="F401" s="4">
        <v>5.22</v>
      </c>
      <c r="G401" s="4">
        <v>5.76</v>
      </c>
      <c r="H401" s="4">
        <v>7.2</v>
      </c>
      <c r="I401" s="4">
        <v>106.2</v>
      </c>
    </row>
    <row r="402" spans="2:21" ht="18" customHeight="1">
      <c r="B402" s="30"/>
      <c r="C402" s="4" t="s">
        <v>18</v>
      </c>
      <c r="D402" s="4" t="s">
        <v>145</v>
      </c>
      <c r="E402" s="4">
        <v>30</v>
      </c>
      <c r="F402" s="4">
        <v>1.95</v>
      </c>
      <c r="G402" s="4">
        <v>5.85</v>
      </c>
      <c r="H402" s="4">
        <v>18</v>
      </c>
      <c r="I402" s="4">
        <v>132</v>
      </c>
    </row>
    <row r="403" spans="2:21" ht="17.45" customHeight="1">
      <c r="B403" s="31"/>
      <c r="C403" s="4">
        <v>13</v>
      </c>
      <c r="D403" s="4" t="s">
        <v>146</v>
      </c>
      <c r="E403" s="4">
        <v>100</v>
      </c>
      <c r="F403" s="4">
        <v>1.36</v>
      </c>
      <c r="G403" s="4">
        <v>0.46</v>
      </c>
      <c r="H403" s="4">
        <v>18.899999999999999</v>
      </c>
      <c r="I403" s="4">
        <v>86.4</v>
      </c>
    </row>
    <row r="404" spans="2:21" ht="17.45" customHeight="1">
      <c r="B404" s="32" t="s">
        <v>26</v>
      </c>
      <c r="C404" s="33"/>
      <c r="D404" s="33"/>
      <c r="E404" s="34"/>
      <c r="F404" s="9">
        <f>F400+F401+F402+F403</f>
        <v>14.729999999999999</v>
      </c>
      <c r="G404" s="9">
        <f t="shared" ref="G404:I404" si="41">G400+G401+G402+G403</f>
        <v>17.869999999999997</v>
      </c>
      <c r="H404" s="9">
        <f t="shared" si="41"/>
        <v>98.4</v>
      </c>
      <c r="I404" s="9">
        <f t="shared" si="41"/>
        <v>618.4</v>
      </c>
    </row>
    <row r="405" spans="2:21" ht="17.45" customHeight="1">
      <c r="B405" s="32" t="s">
        <v>117</v>
      </c>
      <c r="C405" s="33"/>
      <c r="D405" s="33"/>
      <c r="E405" s="34"/>
      <c r="F405" s="9">
        <f>F388+F391+F399+F404</f>
        <v>56.500000000000007</v>
      </c>
      <c r="G405" s="9">
        <f t="shared" ref="G405:I405" si="42">G388+G391+G399+G404</f>
        <v>53.239999999999995</v>
      </c>
      <c r="H405" s="9">
        <f t="shared" si="42"/>
        <v>282.84000000000003</v>
      </c>
      <c r="I405" s="9">
        <f t="shared" si="42"/>
        <v>1989.8400000000001</v>
      </c>
    </row>
    <row r="406" spans="2:21">
      <c r="B406" s="16"/>
      <c r="C406" s="16"/>
      <c r="D406" s="16"/>
      <c r="E406" s="16"/>
      <c r="F406" s="16"/>
      <c r="G406" s="16"/>
      <c r="H406" s="16"/>
      <c r="I406" s="16"/>
    </row>
    <row r="407" spans="2:21">
      <c r="B407" s="32" t="s">
        <v>118</v>
      </c>
      <c r="C407" s="33"/>
      <c r="D407" s="33"/>
      <c r="E407" s="33"/>
      <c r="F407" s="33"/>
      <c r="G407" s="33"/>
      <c r="H407" s="33"/>
      <c r="I407" s="34"/>
    </row>
    <row r="408" spans="2:21">
      <c r="B408" s="35" t="s">
        <v>1</v>
      </c>
      <c r="C408" s="35" t="s">
        <v>2</v>
      </c>
      <c r="D408" s="35" t="s">
        <v>40</v>
      </c>
      <c r="E408" s="35" t="s">
        <v>41</v>
      </c>
      <c r="F408" s="36" t="s">
        <v>5</v>
      </c>
      <c r="G408" s="37"/>
      <c r="H408" s="38"/>
      <c r="I408" s="35" t="s">
        <v>8</v>
      </c>
    </row>
    <row r="409" spans="2:21">
      <c r="B409" s="31"/>
      <c r="C409" s="31"/>
      <c r="D409" s="31"/>
      <c r="E409" s="31"/>
      <c r="F409" s="4" t="s">
        <v>29</v>
      </c>
      <c r="G409" s="4" t="s">
        <v>30</v>
      </c>
      <c r="H409" s="4" t="s">
        <v>31</v>
      </c>
      <c r="I409" s="31"/>
    </row>
    <row r="410" spans="2:21" ht="30">
      <c r="B410" s="35" t="s">
        <v>6</v>
      </c>
      <c r="C410" s="4">
        <v>26</v>
      </c>
      <c r="D410" s="4" t="s">
        <v>185</v>
      </c>
      <c r="E410" s="4">
        <v>200</v>
      </c>
      <c r="F410" s="4">
        <v>6.52</v>
      </c>
      <c r="G410" s="4">
        <v>6.94</v>
      </c>
      <c r="H410" s="4">
        <v>38.19</v>
      </c>
      <c r="I410" s="4">
        <v>253</v>
      </c>
    </row>
    <row r="411" spans="2:21">
      <c r="B411" s="30"/>
      <c r="C411" s="4">
        <v>50</v>
      </c>
      <c r="D411" s="4" t="s">
        <v>156</v>
      </c>
      <c r="E411" s="8" t="s">
        <v>204</v>
      </c>
      <c r="F411" s="4">
        <v>2.5</v>
      </c>
      <c r="G411" s="4">
        <v>0.4</v>
      </c>
      <c r="H411" s="4">
        <v>32.4</v>
      </c>
      <c r="I411" s="4">
        <v>143.19999999999999</v>
      </c>
    </row>
    <row r="412" spans="2:21">
      <c r="B412" s="31"/>
      <c r="C412" s="4">
        <v>16</v>
      </c>
      <c r="D412" s="4" t="s">
        <v>32</v>
      </c>
      <c r="E412" s="4">
        <v>180</v>
      </c>
      <c r="F412" s="4">
        <v>2.2999999999999998</v>
      </c>
      <c r="G412" s="4">
        <v>3.44</v>
      </c>
      <c r="H412" s="4">
        <v>16.89</v>
      </c>
      <c r="I412" s="4">
        <v>107.72</v>
      </c>
    </row>
    <row r="413" spans="2:21">
      <c r="B413" s="36" t="s">
        <v>9</v>
      </c>
      <c r="C413" s="37"/>
      <c r="D413" s="37"/>
      <c r="E413" s="38"/>
      <c r="F413" s="9">
        <f>F410+F411+F412</f>
        <v>11.32</v>
      </c>
      <c r="G413" s="9">
        <f t="shared" ref="G413:I413" si="43">G410+G411+G412</f>
        <v>10.780000000000001</v>
      </c>
      <c r="H413" s="9">
        <f t="shared" si="43"/>
        <v>87.48</v>
      </c>
      <c r="I413" s="9">
        <f t="shared" si="43"/>
        <v>503.91999999999996</v>
      </c>
    </row>
    <row r="414" spans="2:21" ht="13.9" customHeight="1">
      <c r="B414" s="35" t="s">
        <v>10</v>
      </c>
      <c r="C414" s="4" t="s">
        <v>18</v>
      </c>
      <c r="D414" s="4" t="s">
        <v>66</v>
      </c>
      <c r="E414" s="4">
        <v>250</v>
      </c>
      <c r="F414" s="4">
        <v>0</v>
      </c>
      <c r="G414" s="4">
        <v>0</v>
      </c>
      <c r="H414" s="4">
        <v>0</v>
      </c>
      <c r="I414" s="4">
        <v>0</v>
      </c>
    </row>
    <row r="415" spans="2:21">
      <c r="B415" s="31"/>
      <c r="C415" s="4">
        <v>17</v>
      </c>
      <c r="D415" s="4" t="s">
        <v>148</v>
      </c>
      <c r="E415" s="4">
        <v>180</v>
      </c>
      <c r="F415" s="4">
        <v>5.22</v>
      </c>
      <c r="G415" s="4">
        <v>5.76</v>
      </c>
      <c r="H415" s="4">
        <v>7.2</v>
      </c>
      <c r="I415" s="4">
        <v>106.2</v>
      </c>
      <c r="O415" s="2"/>
      <c r="P415" s="2"/>
      <c r="Q415" s="2"/>
      <c r="R415" s="2"/>
      <c r="S415" s="2"/>
      <c r="T415" s="2"/>
      <c r="U415" s="2"/>
    </row>
    <row r="416" spans="2:21">
      <c r="B416" s="32" t="s">
        <v>12</v>
      </c>
      <c r="C416" s="33"/>
      <c r="D416" s="33"/>
      <c r="E416" s="34"/>
      <c r="F416" s="9">
        <v>5.22</v>
      </c>
      <c r="G416" s="9">
        <v>5.76</v>
      </c>
      <c r="H416" s="9">
        <v>7.2</v>
      </c>
      <c r="I416" s="9">
        <v>106.2</v>
      </c>
      <c r="O416" s="2"/>
      <c r="P416" s="2"/>
      <c r="Q416" s="2"/>
      <c r="R416" s="2"/>
      <c r="S416" s="2"/>
      <c r="T416" s="2"/>
      <c r="U416" s="2"/>
    </row>
    <row r="417" spans="2:20">
      <c r="B417" s="35" t="s">
        <v>13</v>
      </c>
      <c r="C417" s="4">
        <v>79</v>
      </c>
      <c r="D417" s="4" t="s">
        <v>119</v>
      </c>
      <c r="E417" s="4">
        <v>60</v>
      </c>
      <c r="F417" s="4">
        <v>0.7</v>
      </c>
      <c r="G417" s="4">
        <v>1.2</v>
      </c>
      <c r="H417" s="4">
        <v>4.3</v>
      </c>
      <c r="I417" s="4">
        <v>30.6</v>
      </c>
    </row>
    <row r="418" spans="2:20" ht="30">
      <c r="B418" s="30"/>
      <c r="C418" s="4">
        <v>28</v>
      </c>
      <c r="D418" s="4" t="s">
        <v>46</v>
      </c>
      <c r="E418" s="4">
        <v>200</v>
      </c>
      <c r="F418" s="4">
        <v>3.51</v>
      </c>
      <c r="G418" s="4">
        <v>5.27</v>
      </c>
      <c r="H418" s="4">
        <v>9.77</v>
      </c>
      <c r="I418" s="4">
        <v>206</v>
      </c>
    </row>
    <row r="419" spans="2:20" ht="30">
      <c r="B419" s="30"/>
      <c r="C419" s="4">
        <v>98</v>
      </c>
      <c r="D419" s="4" t="s">
        <v>190</v>
      </c>
      <c r="E419" s="4">
        <v>80</v>
      </c>
      <c r="F419" s="4">
        <v>9.6199999999999992</v>
      </c>
      <c r="G419" s="4">
        <v>7.81</v>
      </c>
      <c r="H419" s="4">
        <v>7.42</v>
      </c>
      <c r="I419" s="4">
        <v>138</v>
      </c>
    </row>
    <row r="420" spans="2:20">
      <c r="B420" s="30"/>
      <c r="C420" s="4">
        <v>83</v>
      </c>
      <c r="D420" s="4" t="s">
        <v>160</v>
      </c>
      <c r="E420" s="4">
        <v>180</v>
      </c>
      <c r="F420" s="4">
        <v>3.52</v>
      </c>
      <c r="G420" s="4">
        <v>3.49</v>
      </c>
      <c r="H420" s="4">
        <v>12.96</v>
      </c>
      <c r="I420" s="4">
        <v>106.28</v>
      </c>
    </row>
    <row r="421" spans="2:20">
      <c r="B421" s="30"/>
      <c r="C421" s="4">
        <v>23</v>
      </c>
      <c r="D421" s="4" t="s">
        <v>17</v>
      </c>
      <c r="E421" s="4">
        <v>180</v>
      </c>
      <c r="F421" s="4">
        <v>0.21</v>
      </c>
      <c r="G421" s="4">
        <v>0.02</v>
      </c>
      <c r="H421" s="4">
        <v>15.66</v>
      </c>
      <c r="I421" s="4">
        <v>68</v>
      </c>
    </row>
    <row r="422" spans="2:20">
      <c r="B422" s="30"/>
      <c r="C422" s="4" t="s">
        <v>18</v>
      </c>
      <c r="D422" s="4" t="s">
        <v>20</v>
      </c>
      <c r="E422" s="4">
        <v>50</v>
      </c>
      <c r="F422" s="4">
        <f>1.12*2</f>
        <v>2.2400000000000002</v>
      </c>
      <c r="G422" s="4">
        <f>0.22*2</f>
        <v>0.44</v>
      </c>
      <c r="H422" s="4">
        <f>7.5*2</f>
        <v>15</v>
      </c>
      <c r="I422" s="4">
        <f>32.8*2</f>
        <v>65.599999999999994</v>
      </c>
      <c r="N422" s="3"/>
      <c r="O422" s="3"/>
      <c r="P422" s="3"/>
      <c r="Q422" s="3"/>
      <c r="R422" s="3"/>
      <c r="S422" s="3"/>
      <c r="T422" s="3"/>
    </row>
    <row r="423" spans="2:20">
      <c r="B423" s="31"/>
      <c r="C423" s="4" t="s">
        <v>18</v>
      </c>
      <c r="D423" s="4" t="s">
        <v>19</v>
      </c>
      <c r="E423" s="4">
        <v>50</v>
      </c>
      <c r="F423" s="4">
        <f>1.4*2</f>
        <v>2.8</v>
      </c>
      <c r="G423" s="4">
        <f>0.2*2</f>
        <v>0.4</v>
      </c>
      <c r="H423" s="4">
        <f>12.15*2</f>
        <v>24.3</v>
      </c>
      <c r="I423" s="4">
        <f>54.5*2</f>
        <v>109</v>
      </c>
    </row>
    <row r="424" spans="2:20" ht="17.25" customHeight="1">
      <c r="B424" s="32" t="s">
        <v>21</v>
      </c>
      <c r="C424" s="33"/>
      <c r="D424" s="33"/>
      <c r="E424" s="34"/>
      <c r="F424" s="9">
        <f>F417+F418+F419+F421+F422+F423</f>
        <v>19.080000000000002</v>
      </c>
      <c r="G424" s="9">
        <f>G417+G418+G419+G421+G422+G423</f>
        <v>15.139999999999999</v>
      </c>
      <c r="H424" s="9">
        <f>H417+H418+H419+H421+H422+H423</f>
        <v>76.45</v>
      </c>
      <c r="I424" s="9">
        <f>I417+I418+I419+I421+I422+I423+I420</f>
        <v>723.48</v>
      </c>
    </row>
    <row r="425" spans="2:20" ht="30">
      <c r="B425" s="35" t="s">
        <v>22</v>
      </c>
      <c r="C425" s="4">
        <v>1</v>
      </c>
      <c r="D425" s="4" t="s">
        <v>85</v>
      </c>
      <c r="E425" s="4">
        <v>200</v>
      </c>
      <c r="F425" s="4">
        <v>6.68</v>
      </c>
      <c r="G425" s="4">
        <v>7.33</v>
      </c>
      <c r="H425" s="4">
        <v>21.85</v>
      </c>
      <c r="I425" s="4">
        <v>179</v>
      </c>
    </row>
    <row r="426" spans="2:20">
      <c r="B426" s="30"/>
      <c r="C426" s="4">
        <v>100</v>
      </c>
      <c r="D426" s="4" t="s">
        <v>211</v>
      </c>
      <c r="E426" s="4" t="s">
        <v>209</v>
      </c>
      <c r="F426" s="4">
        <v>21.8</v>
      </c>
      <c r="G426" s="4">
        <v>22.36</v>
      </c>
      <c r="H426" s="4">
        <v>49</v>
      </c>
      <c r="I426" s="4">
        <v>499.83</v>
      </c>
    </row>
    <row r="427" spans="2:20" ht="22.9" customHeight="1">
      <c r="B427" s="30"/>
      <c r="C427" s="4">
        <v>55</v>
      </c>
      <c r="D427" s="4" t="s">
        <v>38</v>
      </c>
      <c r="E427" s="4">
        <v>200</v>
      </c>
      <c r="F427" s="4">
        <v>0</v>
      </c>
      <c r="G427" s="4">
        <v>0</v>
      </c>
      <c r="H427" s="4">
        <v>11.98</v>
      </c>
      <c r="I427" s="4">
        <v>48</v>
      </c>
    </row>
    <row r="428" spans="2:20" ht="16.149999999999999" customHeight="1">
      <c r="B428" s="31"/>
      <c r="C428" s="4">
        <v>13</v>
      </c>
      <c r="D428" s="4" t="s">
        <v>146</v>
      </c>
      <c r="E428" s="4">
        <v>100</v>
      </c>
      <c r="F428" s="4">
        <v>1.36</v>
      </c>
      <c r="G428" s="4">
        <v>0.46</v>
      </c>
      <c r="H428" s="4">
        <v>18.899999999999999</v>
      </c>
      <c r="I428" s="4">
        <v>86.4</v>
      </c>
    </row>
    <row r="429" spans="2:20">
      <c r="B429" s="32" t="s">
        <v>26</v>
      </c>
      <c r="C429" s="33"/>
      <c r="D429" s="33"/>
      <c r="E429" s="34"/>
      <c r="F429" s="9">
        <f>F425+F426+F427+F428</f>
        <v>29.84</v>
      </c>
      <c r="G429" s="9">
        <f t="shared" ref="G429:I429" si="44">G425+G426+G427+G428</f>
        <v>30.15</v>
      </c>
      <c r="H429" s="9">
        <f t="shared" si="44"/>
        <v>101.72999999999999</v>
      </c>
      <c r="I429" s="9">
        <f t="shared" si="44"/>
        <v>813.2299999999999</v>
      </c>
    </row>
    <row r="430" spans="2:20">
      <c r="B430" s="32" t="s">
        <v>120</v>
      </c>
      <c r="C430" s="33"/>
      <c r="D430" s="33"/>
      <c r="E430" s="34"/>
      <c r="F430" s="9">
        <f>F413+F416+F424+F429</f>
        <v>65.460000000000008</v>
      </c>
      <c r="G430" s="9">
        <f t="shared" ref="G430:I430" si="45">G413+G416+G424+G429</f>
        <v>61.83</v>
      </c>
      <c r="H430" s="9">
        <f t="shared" si="45"/>
        <v>272.86</v>
      </c>
      <c r="I430" s="9">
        <f t="shared" si="45"/>
        <v>2146.83</v>
      </c>
    </row>
    <row r="431" spans="2:20">
      <c r="B431" s="10"/>
      <c r="C431" s="10"/>
      <c r="D431" s="10"/>
      <c r="E431" s="10"/>
      <c r="F431" s="10"/>
      <c r="G431" s="10"/>
      <c r="H431" s="10"/>
      <c r="I431" s="10"/>
    </row>
    <row r="432" spans="2:20" ht="41.45" customHeight="1">
      <c r="B432" s="10"/>
      <c r="C432" s="10"/>
      <c r="D432" s="10"/>
      <c r="E432" s="10"/>
      <c r="F432" s="10"/>
      <c r="G432" s="10"/>
      <c r="H432" s="10"/>
      <c r="I432" s="10"/>
    </row>
    <row r="433" spans="2:9">
      <c r="B433" s="39" t="s">
        <v>121</v>
      </c>
      <c r="C433" s="40"/>
      <c r="D433" s="40"/>
      <c r="E433" s="40"/>
      <c r="F433" s="40"/>
      <c r="G433" s="40"/>
      <c r="H433" s="40"/>
      <c r="I433" s="41"/>
    </row>
    <row r="434" spans="2:9">
      <c r="B434" s="35" t="s">
        <v>1</v>
      </c>
      <c r="C434" s="35" t="s">
        <v>2</v>
      </c>
      <c r="D434" s="35" t="s">
        <v>40</v>
      </c>
      <c r="E434" s="35" t="s">
        <v>41</v>
      </c>
      <c r="F434" s="36" t="s">
        <v>5</v>
      </c>
      <c r="G434" s="37"/>
      <c r="H434" s="38"/>
      <c r="I434" s="35" t="s">
        <v>8</v>
      </c>
    </row>
    <row r="435" spans="2:9">
      <c r="B435" s="31"/>
      <c r="C435" s="31"/>
      <c r="D435" s="31"/>
      <c r="E435" s="31"/>
      <c r="F435" s="4" t="s">
        <v>29</v>
      </c>
      <c r="G435" s="4" t="s">
        <v>30</v>
      </c>
      <c r="H435" s="4" t="s">
        <v>31</v>
      </c>
      <c r="I435" s="31"/>
    </row>
    <row r="436" spans="2:9" ht="30">
      <c r="B436" s="35" t="s">
        <v>6</v>
      </c>
      <c r="C436" s="4">
        <v>34</v>
      </c>
      <c r="D436" s="4" t="s">
        <v>181</v>
      </c>
      <c r="E436" s="4">
        <v>200</v>
      </c>
      <c r="F436" s="4">
        <v>8.48</v>
      </c>
      <c r="G436" s="4">
        <v>9.33</v>
      </c>
      <c r="H436" s="4">
        <v>35.72</v>
      </c>
      <c r="I436" s="4">
        <v>259.2</v>
      </c>
    </row>
    <row r="437" spans="2:9" ht="15" customHeight="1">
      <c r="B437" s="30"/>
      <c r="C437" s="4">
        <v>2</v>
      </c>
      <c r="D437" s="4" t="s">
        <v>43</v>
      </c>
      <c r="E437" s="18" t="s">
        <v>205</v>
      </c>
      <c r="F437" s="4">
        <v>2.8</v>
      </c>
      <c r="G437" s="4">
        <v>4.6900000000000004</v>
      </c>
      <c r="H437" s="4">
        <v>24.68</v>
      </c>
      <c r="I437" s="4">
        <v>152.13</v>
      </c>
    </row>
    <row r="438" spans="2:9" ht="30">
      <c r="B438" s="31"/>
      <c r="C438" s="4">
        <v>3</v>
      </c>
      <c r="D438" s="4" t="s">
        <v>113</v>
      </c>
      <c r="E438" s="4">
        <v>180</v>
      </c>
      <c r="F438" s="4">
        <v>1.8</v>
      </c>
      <c r="G438" s="4">
        <v>2.1</v>
      </c>
      <c r="H438" s="4">
        <v>18.8</v>
      </c>
      <c r="I438" s="4">
        <v>101.3</v>
      </c>
    </row>
    <row r="439" spans="2:9">
      <c r="B439" s="32" t="s">
        <v>9</v>
      </c>
      <c r="C439" s="33"/>
      <c r="D439" s="33"/>
      <c r="E439" s="34"/>
      <c r="F439" s="9">
        <f>F436+F437+F438</f>
        <v>13.080000000000002</v>
      </c>
      <c r="G439" s="9">
        <f t="shared" ref="G439:I439" si="46">G436+G437+G438</f>
        <v>16.12</v>
      </c>
      <c r="H439" s="9">
        <f t="shared" si="46"/>
        <v>79.2</v>
      </c>
      <c r="I439" s="9">
        <f t="shared" si="46"/>
        <v>512.63</v>
      </c>
    </row>
    <row r="440" spans="2:9" ht="13.9" customHeight="1">
      <c r="B440" s="35" t="s">
        <v>10</v>
      </c>
      <c r="C440" s="4" t="s">
        <v>18</v>
      </c>
      <c r="D440" s="4" t="s">
        <v>66</v>
      </c>
      <c r="E440" s="4">
        <v>250</v>
      </c>
      <c r="F440" s="4">
        <v>0</v>
      </c>
      <c r="G440" s="4">
        <v>0</v>
      </c>
      <c r="H440" s="4">
        <v>0</v>
      </c>
      <c r="I440" s="4">
        <v>0</v>
      </c>
    </row>
    <row r="441" spans="2:9" ht="19.149999999999999" customHeight="1">
      <c r="B441" s="31"/>
      <c r="C441" s="4">
        <v>4</v>
      </c>
      <c r="D441" s="4" t="s">
        <v>11</v>
      </c>
      <c r="E441" s="4">
        <v>180</v>
      </c>
      <c r="F441" s="4">
        <v>5.8</v>
      </c>
      <c r="G441" s="4">
        <v>5</v>
      </c>
      <c r="H441" s="4">
        <v>9.66</v>
      </c>
      <c r="I441" s="4">
        <v>108.07</v>
      </c>
    </row>
    <row r="442" spans="2:9">
      <c r="B442" s="32" t="s">
        <v>12</v>
      </c>
      <c r="C442" s="33"/>
      <c r="D442" s="33"/>
      <c r="E442" s="34"/>
      <c r="F442" s="9">
        <v>5.8</v>
      </c>
      <c r="G442" s="9">
        <v>5</v>
      </c>
      <c r="H442" s="9">
        <v>9.66</v>
      </c>
      <c r="I442" s="9">
        <v>108.07</v>
      </c>
    </row>
    <row r="443" spans="2:9">
      <c r="B443" s="35" t="s">
        <v>13</v>
      </c>
      <c r="C443" s="4">
        <v>102</v>
      </c>
      <c r="D443" s="4" t="s">
        <v>122</v>
      </c>
      <c r="E443" s="4">
        <v>60</v>
      </c>
      <c r="F443" s="4">
        <v>1.43</v>
      </c>
      <c r="G443" s="4">
        <v>5.46</v>
      </c>
      <c r="H443" s="4">
        <v>0.6</v>
      </c>
      <c r="I443" s="4">
        <v>78</v>
      </c>
    </row>
    <row r="444" spans="2:9" ht="45">
      <c r="B444" s="30"/>
      <c r="C444" s="4" t="s">
        <v>178</v>
      </c>
      <c r="D444" s="4" t="s">
        <v>174</v>
      </c>
      <c r="E444" s="4" t="s">
        <v>175</v>
      </c>
      <c r="F444" s="4">
        <v>6.97</v>
      </c>
      <c r="G444" s="4">
        <v>3.15</v>
      </c>
      <c r="H444" s="4">
        <v>17.12</v>
      </c>
      <c r="I444" s="4">
        <v>116.67</v>
      </c>
    </row>
    <row r="445" spans="2:9">
      <c r="B445" s="30"/>
      <c r="C445" s="4">
        <v>71</v>
      </c>
      <c r="D445" s="4" t="s">
        <v>89</v>
      </c>
      <c r="E445" s="4">
        <v>200</v>
      </c>
      <c r="F445" s="4">
        <v>12.41</v>
      </c>
      <c r="G445" s="4">
        <v>11.34</v>
      </c>
      <c r="H445" s="4">
        <v>16.899999999999999</v>
      </c>
      <c r="I445" s="4">
        <v>225</v>
      </c>
    </row>
    <row r="446" spans="2:9">
      <c r="B446" s="30"/>
      <c r="C446" s="4">
        <v>8</v>
      </c>
      <c r="D446" s="4" t="s">
        <v>147</v>
      </c>
      <c r="E446" s="4">
        <v>180</v>
      </c>
      <c r="F446" s="4">
        <v>0.26</v>
      </c>
      <c r="G446" s="4">
        <v>0.1</v>
      </c>
      <c r="H446" s="4">
        <v>16.579999999999998</v>
      </c>
      <c r="I446" s="4">
        <v>71</v>
      </c>
    </row>
    <row r="447" spans="2:9">
      <c r="B447" s="30"/>
      <c r="C447" s="4" t="s">
        <v>18</v>
      </c>
      <c r="D447" s="4" t="s">
        <v>20</v>
      </c>
      <c r="E447" s="4">
        <v>25</v>
      </c>
      <c r="F447" s="4">
        <v>1.1200000000000001</v>
      </c>
      <c r="G447" s="4">
        <v>0.22</v>
      </c>
      <c r="H447" s="4">
        <v>7.5</v>
      </c>
      <c r="I447" s="4">
        <v>32.799999999999997</v>
      </c>
    </row>
    <row r="448" spans="2:9" ht="30" customHeight="1">
      <c r="B448" s="31"/>
      <c r="C448" s="4" t="s">
        <v>18</v>
      </c>
      <c r="D448" s="4" t="s">
        <v>19</v>
      </c>
      <c r="E448" s="4">
        <v>25</v>
      </c>
      <c r="F448" s="4">
        <v>1.4</v>
      </c>
      <c r="G448" s="4">
        <v>0.2</v>
      </c>
      <c r="H448" s="4">
        <v>12.15</v>
      </c>
      <c r="I448" s="4">
        <v>54.5</v>
      </c>
    </row>
    <row r="449" spans="2:9">
      <c r="B449" s="32" t="s">
        <v>21</v>
      </c>
      <c r="C449" s="33"/>
      <c r="D449" s="33"/>
      <c r="E449" s="34"/>
      <c r="F449" s="9">
        <f>F443+F444+F445+F446+F447+F448</f>
        <v>23.590000000000003</v>
      </c>
      <c r="G449" s="9">
        <f t="shared" ref="G449:I449" si="47">G443+G444+G445+G446+G447+G448</f>
        <v>20.47</v>
      </c>
      <c r="H449" s="9">
        <f t="shared" si="47"/>
        <v>70.850000000000009</v>
      </c>
      <c r="I449" s="9">
        <f t="shared" si="47"/>
        <v>577.97</v>
      </c>
    </row>
    <row r="450" spans="2:9">
      <c r="B450" s="35" t="s">
        <v>22</v>
      </c>
      <c r="C450" s="4">
        <v>103</v>
      </c>
      <c r="D450" s="4" t="s">
        <v>161</v>
      </c>
      <c r="E450" s="4">
        <v>90</v>
      </c>
      <c r="F450" s="4">
        <v>27.5</v>
      </c>
      <c r="G450" s="4">
        <v>6.8</v>
      </c>
      <c r="H450" s="4">
        <v>34.799999999999997</v>
      </c>
      <c r="I450" s="4">
        <v>301.89999999999998</v>
      </c>
    </row>
    <row r="451" spans="2:9">
      <c r="B451" s="30"/>
      <c r="C451" s="4">
        <v>40</v>
      </c>
      <c r="D451" s="4" t="s">
        <v>57</v>
      </c>
      <c r="E451" s="4">
        <v>130</v>
      </c>
      <c r="F451" s="4">
        <v>3.35</v>
      </c>
      <c r="G451" s="4">
        <v>6.07</v>
      </c>
      <c r="H451" s="4">
        <v>22.19</v>
      </c>
      <c r="I451" s="4">
        <v>183.73</v>
      </c>
    </row>
    <row r="452" spans="2:9">
      <c r="B452" s="30"/>
      <c r="C452" s="4" t="s">
        <v>18</v>
      </c>
      <c r="D452" s="4" t="s">
        <v>19</v>
      </c>
      <c r="E452" s="4">
        <v>25</v>
      </c>
      <c r="F452" s="4">
        <v>1.4</v>
      </c>
      <c r="G452" s="4">
        <v>0.2</v>
      </c>
      <c r="H452" s="4">
        <v>12.15</v>
      </c>
      <c r="I452" s="4">
        <v>54.5</v>
      </c>
    </row>
    <row r="453" spans="2:9" ht="22.9" customHeight="1">
      <c r="B453" s="30"/>
      <c r="C453" s="4">
        <v>12</v>
      </c>
      <c r="D453" s="4" t="s">
        <v>42</v>
      </c>
      <c r="E453" s="4">
        <v>180</v>
      </c>
      <c r="F453" s="4">
        <v>0.04</v>
      </c>
      <c r="G453" s="4">
        <v>0</v>
      </c>
      <c r="H453" s="4">
        <v>12.13</v>
      </c>
      <c r="I453" s="4">
        <v>50</v>
      </c>
    </row>
    <row r="454" spans="2:9" ht="18.600000000000001" customHeight="1">
      <c r="B454" s="31"/>
      <c r="C454" s="4">
        <v>13</v>
      </c>
      <c r="D454" s="4" t="s">
        <v>146</v>
      </c>
      <c r="E454" s="4">
        <v>100</v>
      </c>
      <c r="F454" s="4">
        <v>1.36</v>
      </c>
      <c r="G454" s="4">
        <v>0.46</v>
      </c>
      <c r="H454" s="4">
        <v>18.899999999999999</v>
      </c>
      <c r="I454" s="4">
        <v>86.4</v>
      </c>
    </row>
    <row r="455" spans="2:9">
      <c r="B455" s="32" t="s">
        <v>26</v>
      </c>
      <c r="C455" s="33"/>
      <c r="D455" s="33"/>
      <c r="E455" s="34"/>
      <c r="F455" s="9">
        <f>F450+F451+F452+F453+F454</f>
        <v>33.65</v>
      </c>
      <c r="G455" s="9">
        <f t="shared" ref="G455:I455" si="48">G450+G451+G452+G453+G454</f>
        <v>13.530000000000001</v>
      </c>
      <c r="H455" s="9">
        <f t="shared" si="48"/>
        <v>100.16999999999999</v>
      </c>
      <c r="I455" s="9">
        <f t="shared" si="48"/>
        <v>676.53</v>
      </c>
    </row>
    <row r="456" spans="2:9">
      <c r="B456" s="32" t="s">
        <v>123</v>
      </c>
      <c r="C456" s="33"/>
      <c r="D456" s="33"/>
      <c r="E456" s="34"/>
      <c r="F456" s="9">
        <f>F439+F442+F449+F455</f>
        <v>76.12</v>
      </c>
      <c r="G456" s="9">
        <f t="shared" ref="G456:I456" si="49">G439+G442+G449+G455</f>
        <v>55.120000000000005</v>
      </c>
      <c r="H456" s="9">
        <f t="shared" si="49"/>
        <v>259.88</v>
      </c>
      <c r="I456" s="9">
        <f t="shared" si="49"/>
        <v>1875.2</v>
      </c>
    </row>
    <row r="457" spans="2:9">
      <c r="B457" s="10"/>
      <c r="C457" s="10"/>
      <c r="D457" s="10"/>
      <c r="E457" s="10"/>
      <c r="F457" s="10"/>
      <c r="G457" s="10"/>
      <c r="H457" s="10"/>
      <c r="I457" s="10"/>
    </row>
    <row r="458" spans="2:9">
      <c r="B458" s="32" t="s">
        <v>124</v>
      </c>
      <c r="C458" s="33"/>
      <c r="D458" s="33"/>
      <c r="E458" s="33"/>
      <c r="F458" s="33"/>
      <c r="G458" s="33"/>
      <c r="H458" s="33"/>
      <c r="I458" s="34"/>
    </row>
    <row r="459" spans="2:9">
      <c r="B459" s="35" t="s">
        <v>1</v>
      </c>
      <c r="C459" s="35" t="s">
        <v>2</v>
      </c>
      <c r="D459" s="35" t="s">
        <v>40</v>
      </c>
      <c r="E459" s="35" t="s">
        <v>41</v>
      </c>
      <c r="F459" s="36" t="s">
        <v>5</v>
      </c>
      <c r="G459" s="37"/>
      <c r="H459" s="38"/>
      <c r="I459" s="35" t="s">
        <v>8</v>
      </c>
    </row>
    <row r="460" spans="2:9">
      <c r="B460" s="31"/>
      <c r="C460" s="31"/>
      <c r="D460" s="31"/>
      <c r="E460" s="31"/>
      <c r="F460" s="4" t="s">
        <v>29</v>
      </c>
      <c r="G460" s="4" t="s">
        <v>30</v>
      </c>
      <c r="H460" s="4" t="s">
        <v>31</v>
      </c>
      <c r="I460" s="31"/>
    </row>
    <row r="461" spans="2:9">
      <c r="B461" s="35" t="s">
        <v>6</v>
      </c>
      <c r="C461" s="4">
        <v>74</v>
      </c>
      <c r="D461" s="4" t="s">
        <v>95</v>
      </c>
      <c r="E461" s="4">
        <v>200</v>
      </c>
      <c r="F461" s="4">
        <v>6.64</v>
      </c>
      <c r="G461" s="4">
        <v>7.54</v>
      </c>
      <c r="H461" s="4">
        <v>27.61</v>
      </c>
      <c r="I461" s="4">
        <v>203</v>
      </c>
    </row>
    <row r="462" spans="2:9">
      <c r="B462" s="30"/>
      <c r="C462" s="4">
        <v>57</v>
      </c>
      <c r="D462" s="4" t="s">
        <v>107</v>
      </c>
      <c r="E462" s="4">
        <v>40</v>
      </c>
      <c r="F462" s="4">
        <v>2.5499999999999998</v>
      </c>
      <c r="G462" s="4">
        <v>2.2999999999999998</v>
      </c>
      <c r="H462" s="4">
        <v>0.15</v>
      </c>
      <c r="I462" s="4">
        <v>31.5</v>
      </c>
    </row>
    <row r="463" spans="2:9" ht="15" customHeight="1">
      <c r="B463" s="30"/>
      <c r="C463" s="4">
        <v>50</v>
      </c>
      <c r="D463" s="4" t="s">
        <v>156</v>
      </c>
      <c r="E463" s="8" t="s">
        <v>204</v>
      </c>
      <c r="F463" s="4">
        <v>2.5</v>
      </c>
      <c r="G463" s="4">
        <v>0.4</v>
      </c>
      <c r="H463" s="4">
        <v>32.4</v>
      </c>
      <c r="I463" s="4">
        <v>143.19999999999999</v>
      </c>
    </row>
    <row r="464" spans="2:9">
      <c r="B464" s="31"/>
      <c r="C464" s="4">
        <v>58</v>
      </c>
      <c r="D464" s="4" t="s">
        <v>25</v>
      </c>
      <c r="E464" s="4">
        <v>180</v>
      </c>
      <c r="F464" s="4">
        <v>1.57</v>
      </c>
      <c r="G464" s="4">
        <v>1.79</v>
      </c>
      <c r="H464" s="4">
        <v>14.61</v>
      </c>
      <c r="I464" s="4">
        <v>80</v>
      </c>
    </row>
    <row r="465" spans="2:9">
      <c r="B465" s="32" t="s">
        <v>9</v>
      </c>
      <c r="C465" s="33"/>
      <c r="D465" s="33"/>
      <c r="E465" s="34"/>
      <c r="F465" s="9">
        <f>F461+F463+F464</f>
        <v>10.71</v>
      </c>
      <c r="G465" s="9">
        <f t="shared" ref="G465:H465" si="50">G461+G463+G464</f>
        <v>9.73</v>
      </c>
      <c r="H465" s="9">
        <f t="shared" si="50"/>
        <v>74.62</v>
      </c>
      <c r="I465" s="9">
        <f>I461+I463+I464+I462</f>
        <v>457.7</v>
      </c>
    </row>
    <row r="466" spans="2:9" ht="17.45" customHeight="1">
      <c r="B466" s="35" t="s">
        <v>10</v>
      </c>
      <c r="C466" s="4" t="s">
        <v>18</v>
      </c>
      <c r="D466" s="4" t="s">
        <v>66</v>
      </c>
      <c r="E466" s="4">
        <v>250</v>
      </c>
      <c r="F466" s="4">
        <v>0</v>
      </c>
      <c r="G466" s="4">
        <v>0</v>
      </c>
      <c r="H466" s="4">
        <v>0</v>
      </c>
      <c r="I466" s="4">
        <v>0</v>
      </c>
    </row>
    <row r="467" spans="2:9">
      <c r="B467" s="31"/>
      <c r="C467" s="4">
        <v>17</v>
      </c>
      <c r="D467" s="4" t="s">
        <v>148</v>
      </c>
      <c r="E467" s="4">
        <v>180</v>
      </c>
      <c r="F467" s="4">
        <v>5.22</v>
      </c>
      <c r="G467" s="4">
        <v>5.76</v>
      </c>
      <c r="H467" s="4">
        <v>7.2</v>
      </c>
      <c r="I467" s="4">
        <v>106.2</v>
      </c>
    </row>
    <row r="468" spans="2:9">
      <c r="B468" s="32" t="s">
        <v>12</v>
      </c>
      <c r="C468" s="33"/>
      <c r="D468" s="33"/>
      <c r="E468" s="34"/>
      <c r="F468" s="9">
        <v>5.22</v>
      </c>
      <c r="G468" s="9">
        <v>5.76</v>
      </c>
      <c r="H468" s="9">
        <v>7.2</v>
      </c>
      <c r="I468" s="9">
        <v>106.2</v>
      </c>
    </row>
    <row r="469" spans="2:9" ht="30">
      <c r="B469" s="35" t="s">
        <v>13</v>
      </c>
      <c r="C469" s="4">
        <v>79</v>
      </c>
      <c r="D469" s="4" t="s">
        <v>162</v>
      </c>
      <c r="E469" s="4">
        <v>60</v>
      </c>
      <c r="F469" s="4">
        <v>0.48</v>
      </c>
      <c r="G469" s="4">
        <v>0.06</v>
      </c>
      <c r="H469" s="4">
        <v>1.02</v>
      </c>
      <c r="I469" s="4">
        <v>8</v>
      </c>
    </row>
    <row r="470" spans="2:9">
      <c r="B470" s="30"/>
      <c r="C470" s="4">
        <v>67</v>
      </c>
      <c r="D470" s="4" t="s">
        <v>142</v>
      </c>
      <c r="E470" s="4">
        <v>200</v>
      </c>
      <c r="F470" s="4">
        <v>9.51</v>
      </c>
      <c r="G470" s="4">
        <v>3.24</v>
      </c>
      <c r="H470" s="4">
        <v>1.65</v>
      </c>
      <c r="I470" s="4">
        <v>137.5</v>
      </c>
    </row>
    <row r="471" spans="2:9">
      <c r="B471" s="30"/>
      <c r="C471" s="4">
        <v>104</v>
      </c>
      <c r="D471" s="4" t="s">
        <v>125</v>
      </c>
      <c r="E471" s="4">
        <v>80</v>
      </c>
      <c r="F471" s="4">
        <v>9.9</v>
      </c>
      <c r="G471" s="4">
        <v>15.3</v>
      </c>
      <c r="H471" s="4">
        <v>4.4000000000000004</v>
      </c>
      <c r="I471" s="4">
        <v>196.3</v>
      </c>
    </row>
    <row r="472" spans="2:9">
      <c r="B472" s="30"/>
      <c r="C472" s="4">
        <v>11</v>
      </c>
      <c r="D472" s="4" t="s">
        <v>108</v>
      </c>
      <c r="E472" s="4">
        <v>130</v>
      </c>
      <c r="F472" s="4">
        <v>2.4</v>
      </c>
      <c r="G472" s="4">
        <v>4.53</v>
      </c>
      <c r="H472" s="4">
        <v>15.66</v>
      </c>
      <c r="I472" s="4">
        <v>112.95</v>
      </c>
    </row>
    <row r="473" spans="2:9">
      <c r="B473" s="30"/>
      <c r="C473" s="4">
        <v>23</v>
      </c>
      <c r="D473" s="4" t="s">
        <v>17</v>
      </c>
      <c r="E473" s="4">
        <v>180</v>
      </c>
      <c r="F473" s="4">
        <v>0.21</v>
      </c>
      <c r="G473" s="4">
        <v>0.02</v>
      </c>
      <c r="H473" s="4">
        <v>15.66</v>
      </c>
      <c r="I473" s="4">
        <v>68</v>
      </c>
    </row>
    <row r="474" spans="2:9">
      <c r="B474" s="30"/>
      <c r="C474" s="4" t="s">
        <v>18</v>
      </c>
      <c r="D474" s="4" t="s">
        <v>20</v>
      </c>
      <c r="E474" s="4">
        <v>50</v>
      </c>
      <c r="F474" s="4">
        <f>1.12*2</f>
        <v>2.2400000000000002</v>
      </c>
      <c r="G474" s="4">
        <f>0.22*2</f>
        <v>0.44</v>
      </c>
      <c r="H474" s="4">
        <f>7.5*2</f>
        <v>15</v>
      </c>
      <c r="I474" s="4">
        <f>32.8*2</f>
        <v>65.599999999999994</v>
      </c>
    </row>
    <row r="475" spans="2:9">
      <c r="B475" s="31"/>
      <c r="C475" s="4" t="s">
        <v>18</v>
      </c>
      <c r="D475" s="4" t="s">
        <v>19</v>
      </c>
      <c r="E475" s="4">
        <v>50</v>
      </c>
      <c r="F475" s="4">
        <f>1.4*2</f>
        <v>2.8</v>
      </c>
      <c r="G475" s="4">
        <f>0.2*2</f>
        <v>0.4</v>
      </c>
      <c r="H475" s="4">
        <f>12.15*2</f>
        <v>24.3</v>
      </c>
      <c r="I475" s="4">
        <f>54.5*2</f>
        <v>109</v>
      </c>
    </row>
    <row r="476" spans="2:9">
      <c r="B476" s="32" t="s">
        <v>21</v>
      </c>
      <c r="C476" s="33"/>
      <c r="D476" s="33"/>
      <c r="E476" s="34"/>
      <c r="F476" s="9">
        <f>F469+F470+F471+F472+F473+F474+F475</f>
        <v>27.540000000000003</v>
      </c>
      <c r="G476" s="9">
        <f t="shared" ref="G476:I476" si="51">G469+G470+G471+G472+G473+G474+G475</f>
        <v>23.990000000000002</v>
      </c>
      <c r="H476" s="9">
        <f t="shared" si="51"/>
        <v>77.69</v>
      </c>
      <c r="I476" s="9">
        <f t="shared" si="51"/>
        <v>697.35</v>
      </c>
    </row>
    <row r="477" spans="2:9" ht="30">
      <c r="B477" s="4" t="s">
        <v>22</v>
      </c>
      <c r="C477" s="4">
        <v>96</v>
      </c>
      <c r="D477" s="4" t="s">
        <v>62</v>
      </c>
      <c r="E477" s="4" t="s">
        <v>63</v>
      </c>
      <c r="F477" s="4">
        <v>21.12</v>
      </c>
      <c r="G477" s="4">
        <v>21.68</v>
      </c>
      <c r="H477" s="4">
        <v>33.01</v>
      </c>
      <c r="I477" s="4">
        <v>373.36</v>
      </c>
    </row>
    <row r="478" spans="2:9">
      <c r="B478" s="4"/>
      <c r="C478" s="4">
        <v>78</v>
      </c>
      <c r="D478" s="4" t="s">
        <v>164</v>
      </c>
      <c r="E478" s="4">
        <v>70</v>
      </c>
      <c r="F478" s="4">
        <v>6.31</v>
      </c>
      <c r="G478" s="4">
        <v>5.66</v>
      </c>
      <c r="H478" s="4">
        <v>33.92</v>
      </c>
      <c r="I478" s="4">
        <v>177.01</v>
      </c>
    </row>
    <row r="479" spans="2:9" ht="22.15" customHeight="1">
      <c r="B479" s="4"/>
      <c r="C479" s="4">
        <v>74</v>
      </c>
      <c r="D479" s="4" t="s">
        <v>90</v>
      </c>
      <c r="E479" s="4">
        <v>180</v>
      </c>
      <c r="F479" s="4">
        <v>0.21</v>
      </c>
      <c r="G479" s="4">
        <v>0.02</v>
      </c>
      <c r="H479" s="4">
        <v>15.66</v>
      </c>
      <c r="I479" s="4">
        <v>68</v>
      </c>
    </row>
    <row r="480" spans="2:9" ht="18.600000000000001" customHeight="1">
      <c r="B480" s="4"/>
      <c r="C480" s="4">
        <v>13</v>
      </c>
      <c r="D480" s="4" t="s">
        <v>146</v>
      </c>
      <c r="E480" s="4">
        <v>100</v>
      </c>
      <c r="F480" s="4">
        <v>1.36</v>
      </c>
      <c r="G480" s="4">
        <v>0.46</v>
      </c>
      <c r="H480" s="4">
        <v>18.899999999999999</v>
      </c>
      <c r="I480" s="4">
        <v>86.4</v>
      </c>
    </row>
    <row r="481" spans="2:21">
      <c r="B481" s="32" t="s">
        <v>26</v>
      </c>
      <c r="C481" s="33"/>
      <c r="D481" s="33"/>
      <c r="E481" s="34"/>
      <c r="F481" s="9">
        <f>F477+F478+F479+F480</f>
        <v>29</v>
      </c>
      <c r="G481" s="9">
        <f>G477+G478+G479+G480</f>
        <v>27.82</v>
      </c>
      <c r="H481" s="9">
        <f>H477+H478+H479+H480</f>
        <v>101.49000000000001</v>
      </c>
      <c r="I481" s="9">
        <f>I477+I478+I479+I480</f>
        <v>704.77</v>
      </c>
    </row>
    <row r="482" spans="2:21">
      <c r="B482" s="32" t="s">
        <v>127</v>
      </c>
      <c r="C482" s="33"/>
      <c r="D482" s="33"/>
      <c r="E482" s="34"/>
      <c r="F482" s="9">
        <f>F465+F468+F476+F481</f>
        <v>72.47</v>
      </c>
      <c r="G482" s="9">
        <f t="shared" ref="G482:I482" si="52">G465+G468+G476+G481</f>
        <v>67.300000000000011</v>
      </c>
      <c r="H482" s="9">
        <f t="shared" si="52"/>
        <v>261</v>
      </c>
      <c r="I482" s="9">
        <f t="shared" si="52"/>
        <v>1966.02</v>
      </c>
    </row>
    <row r="483" spans="2:21">
      <c r="B483" s="10"/>
      <c r="C483" s="10"/>
      <c r="D483" s="10"/>
      <c r="E483" s="10"/>
      <c r="F483" s="10"/>
      <c r="G483" s="10"/>
      <c r="H483" s="10"/>
      <c r="I483" s="10"/>
    </row>
    <row r="484" spans="2:21" ht="41.45" customHeight="1">
      <c r="B484" s="10"/>
      <c r="C484" s="10"/>
      <c r="D484" s="10"/>
      <c r="E484" s="10"/>
      <c r="F484" s="10"/>
      <c r="G484" s="10"/>
      <c r="H484" s="10"/>
      <c r="I484" s="10"/>
    </row>
    <row r="485" spans="2:21">
      <c r="B485" s="32" t="s">
        <v>128</v>
      </c>
      <c r="C485" s="33"/>
      <c r="D485" s="33"/>
      <c r="E485" s="33"/>
      <c r="F485" s="33"/>
      <c r="G485" s="33"/>
      <c r="H485" s="33"/>
      <c r="I485" s="34"/>
    </row>
    <row r="486" spans="2:21">
      <c r="B486" s="35" t="s">
        <v>1</v>
      </c>
      <c r="C486" s="35" t="s">
        <v>2</v>
      </c>
      <c r="D486" s="35" t="s">
        <v>40</v>
      </c>
      <c r="E486" s="35" t="s">
        <v>41</v>
      </c>
      <c r="F486" s="36" t="s">
        <v>5</v>
      </c>
      <c r="G486" s="37"/>
      <c r="H486" s="38"/>
      <c r="I486" s="35" t="s">
        <v>8</v>
      </c>
    </row>
    <row r="487" spans="2:21">
      <c r="B487" s="31"/>
      <c r="C487" s="31"/>
      <c r="D487" s="31"/>
      <c r="E487" s="31"/>
      <c r="F487" s="4" t="s">
        <v>29</v>
      </c>
      <c r="G487" s="4" t="s">
        <v>30</v>
      </c>
      <c r="H487" s="4" t="s">
        <v>31</v>
      </c>
      <c r="I487" s="31"/>
    </row>
    <row r="488" spans="2:21">
      <c r="B488" s="35" t="s">
        <v>6</v>
      </c>
      <c r="C488" s="4">
        <v>56</v>
      </c>
      <c r="D488" s="4" t="s">
        <v>189</v>
      </c>
      <c r="E488" s="4">
        <v>200</v>
      </c>
      <c r="F488" s="4">
        <v>6.22</v>
      </c>
      <c r="G488" s="4">
        <v>7.14</v>
      </c>
      <c r="H488" s="4">
        <v>25.94</v>
      </c>
      <c r="I488" s="4">
        <v>191</v>
      </c>
    </row>
    <row r="489" spans="2:21" ht="15" customHeight="1">
      <c r="B489" s="30"/>
      <c r="C489" s="4">
        <v>2</v>
      </c>
      <c r="D489" s="4" t="s">
        <v>7</v>
      </c>
      <c r="E489" s="28" t="s">
        <v>213</v>
      </c>
      <c r="F489" s="4">
        <v>4.5</v>
      </c>
      <c r="G489" s="4">
        <v>6.92</v>
      </c>
      <c r="H489" s="4">
        <v>24.66</v>
      </c>
      <c r="I489" s="4">
        <v>178.92</v>
      </c>
    </row>
    <row r="490" spans="2:21">
      <c r="B490" s="31"/>
      <c r="C490" s="4">
        <v>3</v>
      </c>
      <c r="D490" s="4" t="s">
        <v>129</v>
      </c>
      <c r="E490" s="4">
        <v>180</v>
      </c>
      <c r="F490" s="4">
        <v>2.5</v>
      </c>
      <c r="G490" s="4">
        <v>3.5</v>
      </c>
      <c r="H490" s="4">
        <v>17.010000000000002</v>
      </c>
      <c r="I490" s="4">
        <v>109.54</v>
      </c>
    </row>
    <row r="491" spans="2:21">
      <c r="B491" s="32" t="s">
        <v>9</v>
      </c>
      <c r="C491" s="33"/>
      <c r="D491" s="33"/>
      <c r="E491" s="34"/>
      <c r="F491" s="9">
        <f>F488+F489+F490</f>
        <v>13.219999999999999</v>
      </c>
      <c r="G491" s="9">
        <f>G488+G489+G490</f>
        <v>17.559999999999999</v>
      </c>
      <c r="H491" s="9">
        <f>H488+H489+H490</f>
        <v>67.61</v>
      </c>
      <c r="I491" s="9">
        <f>I488+I489+I490</f>
        <v>479.46</v>
      </c>
    </row>
    <row r="492" spans="2:21" ht="15" customHeight="1">
      <c r="B492" s="35" t="s">
        <v>10</v>
      </c>
      <c r="C492" s="4" t="s">
        <v>18</v>
      </c>
      <c r="D492" s="4" t="s">
        <v>66</v>
      </c>
      <c r="E492" s="4">
        <v>250</v>
      </c>
      <c r="F492" s="4">
        <v>0</v>
      </c>
      <c r="G492" s="4">
        <v>0</v>
      </c>
      <c r="H492" s="4">
        <v>0</v>
      </c>
      <c r="I492" s="4">
        <v>0</v>
      </c>
      <c r="M492" t="s">
        <v>214</v>
      </c>
    </row>
    <row r="493" spans="2:21">
      <c r="B493" s="31"/>
      <c r="C493" s="4" t="s">
        <v>18</v>
      </c>
      <c r="D493" s="4" t="s">
        <v>48</v>
      </c>
      <c r="E493" s="4">
        <v>180</v>
      </c>
      <c r="F493" s="4">
        <v>0</v>
      </c>
      <c r="G493" s="4">
        <v>0</v>
      </c>
      <c r="H493" s="4">
        <v>17</v>
      </c>
      <c r="I493" s="4">
        <v>80</v>
      </c>
      <c r="O493" s="6"/>
      <c r="P493" s="6"/>
      <c r="Q493" s="6"/>
      <c r="R493" s="6"/>
      <c r="S493" s="6"/>
      <c r="T493" s="6"/>
      <c r="U493" s="6"/>
    </row>
    <row r="494" spans="2:21">
      <c r="B494" s="32" t="s">
        <v>12</v>
      </c>
      <c r="C494" s="33"/>
      <c r="D494" s="33"/>
      <c r="E494" s="34"/>
      <c r="F494" s="9">
        <v>0</v>
      </c>
      <c r="G494" s="9">
        <v>0</v>
      </c>
      <c r="H494" s="9">
        <v>17</v>
      </c>
      <c r="I494" s="9">
        <v>80</v>
      </c>
      <c r="O494" s="2"/>
      <c r="P494" s="2"/>
      <c r="Q494" s="2"/>
      <c r="R494" s="2"/>
      <c r="S494" s="2"/>
      <c r="T494" s="2"/>
      <c r="U494" s="2"/>
    </row>
    <row r="495" spans="2:21">
      <c r="B495" s="35" t="s">
        <v>13</v>
      </c>
      <c r="C495" s="4">
        <v>79</v>
      </c>
      <c r="D495" s="4" t="s">
        <v>119</v>
      </c>
      <c r="E495" s="4">
        <v>60</v>
      </c>
      <c r="F495" s="4">
        <v>0.7</v>
      </c>
      <c r="G495" s="4">
        <v>1.2</v>
      </c>
      <c r="H495" s="4">
        <v>4.3</v>
      </c>
      <c r="I495" s="4">
        <v>30.6</v>
      </c>
      <c r="O495" s="2"/>
      <c r="P495" s="2"/>
      <c r="Q495" s="2"/>
      <c r="R495" s="2"/>
      <c r="S495" s="2"/>
      <c r="T495" s="2"/>
      <c r="U495" s="2"/>
    </row>
    <row r="496" spans="2:21" ht="30">
      <c r="B496" s="30"/>
      <c r="C496" s="4">
        <v>60</v>
      </c>
      <c r="D496" s="4" t="s">
        <v>74</v>
      </c>
      <c r="E496" s="4" t="s">
        <v>75</v>
      </c>
      <c r="F496" s="4">
        <v>3.27</v>
      </c>
      <c r="G496" s="4">
        <v>4.09</v>
      </c>
      <c r="H496" s="4">
        <v>16.75</v>
      </c>
      <c r="I496" s="4">
        <v>110.11</v>
      </c>
      <c r="O496" s="6"/>
      <c r="P496" s="6"/>
      <c r="Q496" s="6"/>
      <c r="R496" s="6"/>
      <c r="S496" s="6"/>
      <c r="T496" s="6"/>
      <c r="U496" s="6"/>
    </row>
    <row r="497" spans="2:21">
      <c r="B497" s="30"/>
      <c r="C497" s="4" t="s">
        <v>215</v>
      </c>
      <c r="D497" s="4" t="s">
        <v>130</v>
      </c>
      <c r="E497" s="4" t="s">
        <v>131</v>
      </c>
      <c r="F497" s="4">
        <v>12.64</v>
      </c>
      <c r="G497" s="4">
        <v>10.53</v>
      </c>
      <c r="H497" s="4">
        <v>12.9</v>
      </c>
      <c r="I497" s="4">
        <v>195.55</v>
      </c>
      <c r="O497" s="6"/>
      <c r="P497" s="6"/>
      <c r="Q497" s="6"/>
      <c r="R497" s="6"/>
      <c r="S497" s="6"/>
      <c r="T497" s="6"/>
      <c r="U497" s="6"/>
    </row>
    <row r="498" spans="2:21">
      <c r="B498" s="30"/>
      <c r="C498" s="4">
        <v>106</v>
      </c>
      <c r="D498" s="4" t="s">
        <v>56</v>
      </c>
      <c r="E498" s="4">
        <v>130</v>
      </c>
      <c r="F498" s="4">
        <v>3.61</v>
      </c>
      <c r="G498" s="4">
        <v>4.68</v>
      </c>
      <c r="H498" s="4">
        <v>23.7</v>
      </c>
      <c r="I498" s="4">
        <v>20.32</v>
      </c>
    </row>
    <row r="499" spans="2:21" ht="30">
      <c r="B499" s="30"/>
      <c r="C499" s="4">
        <v>31</v>
      </c>
      <c r="D499" s="4" t="s">
        <v>54</v>
      </c>
      <c r="E499" s="4">
        <v>180</v>
      </c>
      <c r="F499" s="4">
        <v>0.24</v>
      </c>
      <c r="G499" s="4">
        <v>0</v>
      </c>
      <c r="H499" s="4">
        <v>38.76</v>
      </c>
      <c r="I499" s="4">
        <v>150.36000000000001</v>
      </c>
    </row>
    <row r="500" spans="2:21">
      <c r="B500" s="30"/>
      <c r="C500" s="4" t="s">
        <v>18</v>
      </c>
      <c r="D500" s="4" t="s">
        <v>20</v>
      </c>
      <c r="E500" s="4">
        <v>50</v>
      </c>
      <c r="F500" s="4">
        <f>1.12*2</f>
        <v>2.2400000000000002</v>
      </c>
      <c r="G500" s="4">
        <f>0.22*2</f>
        <v>0.44</v>
      </c>
      <c r="H500" s="4">
        <f>7.5*2</f>
        <v>15</v>
      </c>
      <c r="I500" s="4">
        <f>32.8*2</f>
        <v>65.599999999999994</v>
      </c>
    </row>
    <row r="501" spans="2:21" ht="14.45" customHeight="1">
      <c r="B501" s="31"/>
      <c r="C501" s="4" t="s">
        <v>18</v>
      </c>
      <c r="D501" s="4" t="s">
        <v>19</v>
      </c>
      <c r="E501" s="4">
        <v>50</v>
      </c>
      <c r="F501" s="4">
        <f>1.4*2</f>
        <v>2.8</v>
      </c>
      <c r="G501" s="4">
        <f>0.2*2</f>
        <v>0.4</v>
      </c>
      <c r="H501" s="4">
        <f>12.15*2</f>
        <v>24.3</v>
      </c>
      <c r="I501" s="4">
        <f>54.5*2</f>
        <v>109</v>
      </c>
    </row>
    <row r="502" spans="2:21">
      <c r="B502" s="32" t="s">
        <v>21</v>
      </c>
      <c r="C502" s="33"/>
      <c r="D502" s="33"/>
      <c r="E502" s="34"/>
      <c r="F502" s="9">
        <f>F495+F496+F497+F498+F499+F500+F501</f>
        <v>25.499999999999996</v>
      </c>
      <c r="G502" s="9">
        <f t="shared" ref="G502:I502" si="53">G495+G496+G497+G498+G499+G500+G501</f>
        <v>21.34</v>
      </c>
      <c r="H502" s="9">
        <f t="shared" si="53"/>
        <v>135.71</v>
      </c>
      <c r="I502" s="9">
        <f t="shared" si="53"/>
        <v>681.54</v>
      </c>
    </row>
    <row r="503" spans="2:21">
      <c r="B503" s="35" t="s">
        <v>22</v>
      </c>
      <c r="C503" s="4">
        <v>9</v>
      </c>
      <c r="D503" s="4" t="s">
        <v>76</v>
      </c>
      <c r="E503" s="4">
        <v>60</v>
      </c>
      <c r="F503" s="4">
        <v>2.5</v>
      </c>
      <c r="G503" s="4">
        <v>0.08</v>
      </c>
      <c r="H503" s="4">
        <v>4.17</v>
      </c>
      <c r="I503" s="4">
        <v>27.5</v>
      </c>
    </row>
    <row r="504" spans="2:21">
      <c r="B504" s="30"/>
      <c r="C504" s="24">
        <v>62</v>
      </c>
      <c r="D504" s="24" t="s">
        <v>78</v>
      </c>
      <c r="E504" s="24">
        <v>120</v>
      </c>
      <c r="F504" s="24">
        <v>7.24</v>
      </c>
      <c r="G504" s="24">
        <v>8.67</v>
      </c>
      <c r="H504" s="24">
        <v>3</v>
      </c>
      <c r="I504" s="24">
        <v>118</v>
      </c>
    </row>
    <row r="505" spans="2:21">
      <c r="B505" s="30"/>
      <c r="C505" s="4">
        <v>107</v>
      </c>
      <c r="D505" s="4" t="s">
        <v>180</v>
      </c>
      <c r="E505" s="23">
        <v>70</v>
      </c>
      <c r="F505" s="4">
        <v>7.5</v>
      </c>
      <c r="G505" s="4">
        <v>14.2</v>
      </c>
      <c r="H505" s="4">
        <v>30.9</v>
      </c>
      <c r="I505" s="4">
        <v>282</v>
      </c>
    </row>
    <row r="506" spans="2:21" ht="15" customHeight="1">
      <c r="B506" s="30"/>
      <c r="C506" s="4">
        <v>12</v>
      </c>
      <c r="D506" s="4" t="s">
        <v>42</v>
      </c>
      <c r="E506" s="4">
        <v>180</v>
      </c>
      <c r="F506" s="4">
        <v>0.04</v>
      </c>
      <c r="G506" s="4">
        <v>0</v>
      </c>
      <c r="H506" s="4">
        <v>12.13</v>
      </c>
      <c r="I506" s="4">
        <v>50</v>
      </c>
    </row>
    <row r="507" spans="2:21" ht="15" customHeight="1">
      <c r="B507" s="31"/>
      <c r="C507" s="4">
        <v>13</v>
      </c>
      <c r="D507" s="4" t="s">
        <v>146</v>
      </c>
      <c r="E507" s="4">
        <v>100</v>
      </c>
      <c r="F507" s="4">
        <v>1.36</v>
      </c>
      <c r="G507" s="4">
        <v>0.46</v>
      </c>
      <c r="H507" s="4">
        <v>18.899999999999999</v>
      </c>
      <c r="I507" s="4">
        <v>86.4</v>
      </c>
    </row>
    <row r="508" spans="2:21" ht="15" customHeight="1">
      <c r="B508" s="32" t="s">
        <v>26</v>
      </c>
      <c r="C508" s="33"/>
      <c r="D508" s="33"/>
      <c r="E508" s="34"/>
      <c r="F508" s="9">
        <f>F503+F504+F505+F506+F507</f>
        <v>18.64</v>
      </c>
      <c r="G508" s="9">
        <f t="shared" ref="G508:I508" si="54">G503+G504+G505+G506+G507</f>
        <v>23.41</v>
      </c>
      <c r="H508" s="9">
        <f t="shared" si="54"/>
        <v>69.099999999999994</v>
      </c>
      <c r="I508" s="9">
        <f t="shared" si="54"/>
        <v>563.9</v>
      </c>
    </row>
    <row r="509" spans="2:21">
      <c r="B509" s="32" t="s">
        <v>218</v>
      </c>
      <c r="C509" s="33"/>
      <c r="D509" s="33"/>
      <c r="E509" s="34"/>
      <c r="F509" s="9">
        <f>F491+F494+F502+F508</f>
        <v>57.36</v>
      </c>
      <c r="G509" s="9">
        <f>G491+G494+G502+G508</f>
        <v>62.31</v>
      </c>
      <c r="H509" s="9">
        <f>H491+H494+H502+H508</f>
        <v>289.41999999999996</v>
      </c>
      <c r="I509" s="9">
        <f>I491+I494+I502+I508</f>
        <v>1804.9</v>
      </c>
    </row>
    <row r="510" spans="2:21">
      <c r="B510" s="16"/>
      <c r="C510" s="16"/>
      <c r="D510" s="16"/>
      <c r="E510" s="16"/>
      <c r="F510" s="16"/>
      <c r="G510" s="16"/>
      <c r="H510" s="16"/>
      <c r="I510" s="16"/>
    </row>
    <row r="511" spans="2:21">
      <c r="B511" s="32" t="s">
        <v>133</v>
      </c>
      <c r="C511" s="33"/>
      <c r="D511" s="33"/>
      <c r="E511" s="33"/>
      <c r="F511" s="33"/>
      <c r="G511" s="33"/>
      <c r="H511" s="33"/>
      <c r="I511" s="34"/>
    </row>
    <row r="512" spans="2:21">
      <c r="B512" s="35" t="s">
        <v>1</v>
      </c>
      <c r="C512" s="35" t="s">
        <v>2</v>
      </c>
      <c r="D512" s="35" t="s">
        <v>40</v>
      </c>
      <c r="E512" s="35" t="s">
        <v>41</v>
      </c>
      <c r="F512" s="36" t="s">
        <v>5</v>
      </c>
      <c r="G512" s="37"/>
      <c r="H512" s="38"/>
      <c r="I512" s="35" t="s">
        <v>8</v>
      </c>
    </row>
    <row r="513" spans="2:9">
      <c r="B513" s="31"/>
      <c r="C513" s="31"/>
      <c r="D513" s="31"/>
      <c r="E513" s="31"/>
      <c r="F513" s="4" t="s">
        <v>29</v>
      </c>
      <c r="G513" s="4" t="s">
        <v>30</v>
      </c>
      <c r="H513" s="4" t="s">
        <v>31</v>
      </c>
      <c r="I513" s="31"/>
    </row>
    <row r="514" spans="2:9" ht="30">
      <c r="B514" s="35" t="s">
        <v>6</v>
      </c>
      <c r="C514" s="4">
        <v>49</v>
      </c>
      <c r="D514" s="4" t="s">
        <v>184</v>
      </c>
      <c r="E514" s="4">
        <v>200</v>
      </c>
      <c r="F514" s="4">
        <v>6.68</v>
      </c>
      <c r="G514" s="4">
        <v>7.22</v>
      </c>
      <c r="H514" s="4">
        <v>27.55</v>
      </c>
      <c r="I514" s="4">
        <v>200</v>
      </c>
    </row>
    <row r="515" spans="2:9" ht="15" customHeight="1">
      <c r="B515" s="30"/>
      <c r="C515" s="4">
        <v>50</v>
      </c>
      <c r="D515" s="4" t="s">
        <v>156</v>
      </c>
      <c r="E515" s="8" t="s">
        <v>204</v>
      </c>
      <c r="F515" s="4">
        <v>2.5</v>
      </c>
      <c r="G515" s="4">
        <v>0.4</v>
      </c>
      <c r="H515" s="4">
        <v>32.4</v>
      </c>
      <c r="I515" s="4">
        <v>143.19999999999999</v>
      </c>
    </row>
    <row r="516" spans="2:9">
      <c r="B516" s="31"/>
      <c r="C516" s="4">
        <v>16</v>
      </c>
      <c r="D516" s="4" t="s">
        <v>32</v>
      </c>
      <c r="E516" s="4">
        <v>180</v>
      </c>
      <c r="F516" s="4">
        <v>2.2999999999999998</v>
      </c>
      <c r="G516" s="4">
        <v>3.44</v>
      </c>
      <c r="H516" s="4">
        <v>16.89</v>
      </c>
      <c r="I516" s="4">
        <v>107.72</v>
      </c>
    </row>
    <row r="517" spans="2:9">
      <c r="B517" s="32" t="s">
        <v>9</v>
      </c>
      <c r="C517" s="33"/>
      <c r="D517" s="33"/>
      <c r="E517" s="34"/>
      <c r="F517" s="9">
        <f>F514+F515+F516</f>
        <v>11.48</v>
      </c>
      <c r="G517" s="9">
        <f t="shared" ref="G517:I517" si="55">G514+G515+G516</f>
        <v>11.06</v>
      </c>
      <c r="H517" s="9">
        <f t="shared" si="55"/>
        <v>76.84</v>
      </c>
      <c r="I517" s="9">
        <f t="shared" si="55"/>
        <v>450.91999999999996</v>
      </c>
    </row>
    <row r="518" spans="2:9" ht="27.6" customHeight="1">
      <c r="B518" s="35" t="s">
        <v>10</v>
      </c>
      <c r="C518" s="4" t="s">
        <v>18</v>
      </c>
      <c r="D518" s="4" t="s">
        <v>66</v>
      </c>
      <c r="E518" s="4">
        <v>250</v>
      </c>
      <c r="F518" s="4">
        <v>0</v>
      </c>
      <c r="G518" s="4">
        <v>0</v>
      </c>
      <c r="H518" s="4">
        <v>0</v>
      </c>
      <c r="I518" s="4">
        <v>0</v>
      </c>
    </row>
    <row r="519" spans="2:9">
      <c r="B519" s="31"/>
      <c r="C519" s="4">
        <v>17</v>
      </c>
      <c r="D519" s="4" t="s">
        <v>148</v>
      </c>
      <c r="E519" s="4">
        <v>180</v>
      </c>
      <c r="F519" s="4">
        <v>5.22</v>
      </c>
      <c r="G519" s="4">
        <v>5.76</v>
      </c>
      <c r="H519" s="4">
        <v>7.2</v>
      </c>
      <c r="I519" s="4">
        <v>106.2</v>
      </c>
    </row>
    <row r="520" spans="2:9">
      <c r="B520" s="32" t="s">
        <v>12</v>
      </c>
      <c r="C520" s="33"/>
      <c r="D520" s="33"/>
      <c r="E520" s="34"/>
      <c r="F520" s="9">
        <v>5.22</v>
      </c>
      <c r="G520" s="9">
        <v>5.76</v>
      </c>
      <c r="H520" s="9">
        <v>7.2</v>
      </c>
      <c r="I520" s="9">
        <v>106.2</v>
      </c>
    </row>
    <row r="521" spans="2:9" ht="30">
      <c r="B521" s="4" t="s">
        <v>13</v>
      </c>
      <c r="C521" s="4">
        <v>108</v>
      </c>
      <c r="D521" s="4" t="s">
        <v>196</v>
      </c>
      <c r="E521" s="4">
        <v>60</v>
      </c>
      <c r="F521" s="4">
        <v>1.46</v>
      </c>
      <c r="G521" s="4">
        <v>3.08</v>
      </c>
      <c r="H521" s="4">
        <v>4.29</v>
      </c>
      <c r="I521" s="4">
        <v>50</v>
      </c>
    </row>
    <row r="522" spans="2:9">
      <c r="B522" s="4"/>
      <c r="C522" s="4">
        <v>109</v>
      </c>
      <c r="D522" s="4" t="s">
        <v>173</v>
      </c>
      <c r="E522" s="4" t="s">
        <v>172</v>
      </c>
      <c r="F522" s="4">
        <v>3.37</v>
      </c>
      <c r="G522" s="4">
        <v>4.49</v>
      </c>
      <c r="H522" s="4">
        <v>11.02</v>
      </c>
      <c r="I522" s="4">
        <v>110.11</v>
      </c>
    </row>
    <row r="523" spans="2:9">
      <c r="B523" s="4"/>
      <c r="C523" s="4">
        <v>61</v>
      </c>
      <c r="D523" s="4" t="s">
        <v>186</v>
      </c>
      <c r="E523" s="4">
        <v>110</v>
      </c>
      <c r="F523" s="4">
        <v>16.579999999999998</v>
      </c>
      <c r="G523" s="4">
        <v>7.5</v>
      </c>
      <c r="H523" s="4">
        <v>11.93</v>
      </c>
      <c r="I523" s="4">
        <v>199</v>
      </c>
    </row>
    <row r="524" spans="2:9">
      <c r="B524" s="4"/>
      <c r="C524" s="4">
        <v>38</v>
      </c>
      <c r="D524" s="4" t="s">
        <v>72</v>
      </c>
      <c r="E524" s="4">
        <v>130</v>
      </c>
      <c r="F524" s="4">
        <v>4.5</v>
      </c>
      <c r="G524" s="4">
        <v>4</v>
      </c>
      <c r="H524" s="4">
        <v>27.9</v>
      </c>
      <c r="I524" s="4">
        <v>161.69999999999999</v>
      </c>
    </row>
    <row r="525" spans="2:9">
      <c r="B525" s="4"/>
      <c r="C525" s="4">
        <v>23</v>
      </c>
      <c r="D525" s="4" t="s">
        <v>17</v>
      </c>
      <c r="E525" s="4">
        <v>180</v>
      </c>
      <c r="F525" s="4">
        <v>0.21</v>
      </c>
      <c r="G525" s="4">
        <v>0.02</v>
      </c>
      <c r="H525" s="4">
        <v>15.66</v>
      </c>
      <c r="I525" s="4">
        <v>68</v>
      </c>
    </row>
    <row r="526" spans="2:9">
      <c r="B526" s="4"/>
      <c r="C526" s="4" t="s">
        <v>18</v>
      </c>
      <c r="D526" s="4" t="s">
        <v>20</v>
      </c>
      <c r="E526" s="4">
        <v>25</v>
      </c>
      <c r="F526" s="4">
        <v>1.1200000000000001</v>
      </c>
      <c r="G526" s="4">
        <v>0.22</v>
      </c>
      <c r="H526" s="4">
        <v>7.5</v>
      </c>
      <c r="I526" s="4">
        <v>32.799999999999997</v>
      </c>
    </row>
    <row r="527" spans="2:9">
      <c r="B527" s="4"/>
      <c r="C527" s="4" t="s">
        <v>18</v>
      </c>
      <c r="D527" s="4" t="s">
        <v>19</v>
      </c>
      <c r="E527" s="4">
        <v>25</v>
      </c>
      <c r="F527" s="4">
        <v>1.4</v>
      </c>
      <c r="G527" s="4">
        <v>0.2</v>
      </c>
      <c r="H527" s="4">
        <v>12.15</v>
      </c>
      <c r="I527" s="4">
        <v>54.5</v>
      </c>
    </row>
    <row r="528" spans="2:9">
      <c r="B528" s="32" t="s">
        <v>21</v>
      </c>
      <c r="C528" s="33"/>
      <c r="D528" s="33"/>
      <c r="E528" s="34"/>
      <c r="F528" s="9">
        <f>F521+F522+F523+F524+F525+F526+F527</f>
        <v>28.639999999999997</v>
      </c>
      <c r="G528" s="9">
        <f t="shared" ref="G528:I528" si="56">G521+G522+G523+G524+G525+G526+G527</f>
        <v>19.509999999999998</v>
      </c>
      <c r="H528" s="9">
        <f t="shared" si="56"/>
        <v>90.45</v>
      </c>
      <c r="I528" s="9">
        <f t="shared" si="56"/>
        <v>676.1099999999999</v>
      </c>
    </row>
    <row r="529" spans="2:9" ht="30">
      <c r="B529" s="4" t="s">
        <v>22</v>
      </c>
      <c r="C529" s="4">
        <v>110</v>
      </c>
      <c r="D529" s="4" t="s">
        <v>134</v>
      </c>
      <c r="E529" s="4" t="s">
        <v>135</v>
      </c>
      <c r="F529" s="4">
        <v>10</v>
      </c>
      <c r="G529" s="4">
        <v>12.3</v>
      </c>
      <c r="H529" s="4">
        <v>2.6</v>
      </c>
      <c r="I529" s="4">
        <v>161.1</v>
      </c>
    </row>
    <row r="530" spans="2:9">
      <c r="B530" s="4"/>
      <c r="C530" s="4">
        <v>111</v>
      </c>
      <c r="D530" s="4" t="s">
        <v>136</v>
      </c>
      <c r="E530" s="4">
        <v>130</v>
      </c>
      <c r="F530" s="4">
        <v>2.5</v>
      </c>
      <c r="G530" s="4">
        <v>5.76</v>
      </c>
      <c r="H530" s="4">
        <v>17.46</v>
      </c>
      <c r="I530" s="4">
        <v>140.37</v>
      </c>
    </row>
    <row r="531" spans="2:9">
      <c r="B531" s="4"/>
      <c r="C531" s="4">
        <v>55</v>
      </c>
      <c r="D531" s="4" t="s">
        <v>38</v>
      </c>
      <c r="E531" s="27">
        <v>200</v>
      </c>
      <c r="F531" s="27">
        <v>0</v>
      </c>
      <c r="G531" s="27">
        <v>0</v>
      </c>
      <c r="H531" s="27">
        <v>11.98</v>
      </c>
      <c r="I531" s="27">
        <v>48</v>
      </c>
    </row>
    <row r="532" spans="2:9">
      <c r="B532" s="4"/>
      <c r="C532" s="4" t="s">
        <v>18</v>
      </c>
      <c r="D532" s="4" t="s">
        <v>20</v>
      </c>
      <c r="E532" s="4">
        <v>25</v>
      </c>
      <c r="F532" s="4">
        <v>1.1200000000000001</v>
      </c>
      <c r="G532" s="4">
        <v>0.22</v>
      </c>
      <c r="H532" s="4">
        <v>7.5</v>
      </c>
      <c r="I532" s="4">
        <v>32.799999999999997</v>
      </c>
    </row>
    <row r="533" spans="2:9" ht="18" customHeight="1">
      <c r="B533" s="4"/>
      <c r="C533" s="4" t="s">
        <v>18</v>
      </c>
      <c r="D533" s="4" t="s">
        <v>19</v>
      </c>
      <c r="E533" s="4">
        <v>25</v>
      </c>
      <c r="F533" s="4">
        <v>1.4</v>
      </c>
      <c r="G533" s="4">
        <v>0.2</v>
      </c>
      <c r="H533" s="4">
        <v>12.15</v>
      </c>
      <c r="I533" s="4">
        <v>54.5</v>
      </c>
    </row>
    <row r="534" spans="2:9" ht="15" customHeight="1">
      <c r="B534" s="4"/>
      <c r="C534" s="4">
        <v>13</v>
      </c>
      <c r="D534" s="4" t="s">
        <v>146</v>
      </c>
      <c r="E534" s="4">
        <v>100</v>
      </c>
      <c r="F534" s="4">
        <v>1.36</v>
      </c>
      <c r="G534" s="4">
        <v>0.46</v>
      </c>
      <c r="H534" s="4">
        <v>18.899999999999999</v>
      </c>
      <c r="I534" s="4">
        <v>86.4</v>
      </c>
    </row>
    <row r="535" spans="2:9">
      <c r="B535" s="32" t="s">
        <v>26</v>
      </c>
      <c r="C535" s="33"/>
      <c r="D535" s="33"/>
      <c r="E535" s="34"/>
      <c r="F535" s="9">
        <f>F529+F530+F531+F532+F533+F534</f>
        <v>16.380000000000003</v>
      </c>
      <c r="G535" s="9">
        <f t="shared" ref="G535:I535" si="57">G529+G530+G531+G532+G533+G534</f>
        <v>18.940000000000001</v>
      </c>
      <c r="H535" s="9">
        <f t="shared" si="57"/>
        <v>70.59</v>
      </c>
      <c r="I535" s="9">
        <f t="shared" si="57"/>
        <v>523.17000000000007</v>
      </c>
    </row>
    <row r="536" spans="2:9">
      <c r="B536" s="32" t="s">
        <v>217</v>
      </c>
      <c r="C536" s="33"/>
      <c r="D536" s="33"/>
      <c r="E536" s="34"/>
      <c r="F536" s="9">
        <f>F517+F520+F528+F535</f>
        <v>61.72</v>
      </c>
      <c r="G536" s="9">
        <f t="shared" ref="G536:I536" si="58">G517+G520+G528+G535</f>
        <v>55.269999999999996</v>
      </c>
      <c r="H536" s="9">
        <f t="shared" si="58"/>
        <v>245.08</v>
      </c>
      <c r="I536" s="9">
        <f t="shared" si="58"/>
        <v>1756.4</v>
      </c>
    </row>
  </sheetData>
  <autoFilter ref="C2:C536"/>
  <mergeCells count="317">
    <mergeCell ref="D1:F1"/>
    <mergeCell ref="G1:I1"/>
    <mergeCell ref="B208:E208"/>
    <mergeCell ref="B183:E183"/>
    <mergeCell ref="B536:E536"/>
    <mergeCell ref="B535:E535"/>
    <mergeCell ref="B528:E528"/>
    <mergeCell ref="B520:E520"/>
    <mergeCell ref="B511:I511"/>
    <mergeCell ref="B509:E509"/>
    <mergeCell ref="B508:E508"/>
    <mergeCell ref="B476:E476"/>
    <mergeCell ref="B455:E455"/>
    <mergeCell ref="B518:B519"/>
    <mergeCell ref="B512:B513"/>
    <mergeCell ref="C512:C513"/>
    <mergeCell ref="D512:D513"/>
    <mergeCell ref="E512:E513"/>
    <mergeCell ref="F512:H512"/>
    <mergeCell ref="I512:I513"/>
    <mergeCell ref="B517:E517"/>
    <mergeCell ref="B514:B516"/>
    <mergeCell ref="B488:B490"/>
    <mergeCell ref="B491:E491"/>
    <mergeCell ref="B492:B493"/>
    <mergeCell ref="B494:E494"/>
    <mergeCell ref="B495:B501"/>
    <mergeCell ref="B502:E502"/>
    <mergeCell ref="B503:B507"/>
    <mergeCell ref="B469:B475"/>
    <mergeCell ref="B466:B467"/>
    <mergeCell ref="B461:B464"/>
    <mergeCell ref="B481:E481"/>
    <mergeCell ref="B482:E482"/>
    <mergeCell ref="B485:I485"/>
    <mergeCell ref="B486:B487"/>
    <mergeCell ref="C486:C487"/>
    <mergeCell ref="D486:D487"/>
    <mergeCell ref="E486:E487"/>
    <mergeCell ref="F486:H486"/>
    <mergeCell ref="I486:I487"/>
    <mergeCell ref="B458:I458"/>
    <mergeCell ref="B459:B460"/>
    <mergeCell ref="C459:C460"/>
    <mergeCell ref="D459:D460"/>
    <mergeCell ref="E459:E460"/>
    <mergeCell ref="F459:H459"/>
    <mergeCell ref="I459:I460"/>
    <mergeCell ref="B465:E465"/>
    <mergeCell ref="B468:E468"/>
    <mergeCell ref="B269:E269"/>
    <mergeCell ref="B270:E270"/>
    <mergeCell ref="B262:E262"/>
    <mergeCell ref="B255:B261"/>
    <mergeCell ref="B128:B133"/>
    <mergeCell ref="B140:B143"/>
    <mergeCell ref="B169:B171"/>
    <mergeCell ref="B199:B200"/>
    <mergeCell ref="B209:B213"/>
    <mergeCell ref="B251:E251"/>
    <mergeCell ref="B254:E254"/>
    <mergeCell ref="B248:B250"/>
    <mergeCell ref="B238:B241"/>
    <mergeCell ref="B231:B236"/>
    <mergeCell ref="B242:E242"/>
    <mergeCell ref="B243:E243"/>
    <mergeCell ref="B245:I245"/>
    <mergeCell ref="B246:B247"/>
    <mergeCell ref="C246:C247"/>
    <mergeCell ref="D246:D247"/>
    <mergeCell ref="E246:E247"/>
    <mergeCell ref="F246:H246"/>
    <mergeCell ref="I246:I247"/>
    <mergeCell ref="B223:B226"/>
    <mergeCell ref="B227:E227"/>
    <mergeCell ref="B228:B229"/>
    <mergeCell ref="B230:E230"/>
    <mergeCell ref="B237:E237"/>
    <mergeCell ref="B214:E214"/>
    <mergeCell ref="B215:E215"/>
    <mergeCell ref="B220:I220"/>
    <mergeCell ref="B221:B222"/>
    <mergeCell ref="C221:C222"/>
    <mergeCell ref="D221:D222"/>
    <mergeCell ref="E221:E222"/>
    <mergeCell ref="F221:H221"/>
    <mergeCell ref="I221:I222"/>
    <mergeCell ref="B195:B197"/>
    <mergeCell ref="B198:E198"/>
    <mergeCell ref="B201:E201"/>
    <mergeCell ref="B202:B207"/>
    <mergeCell ref="B189:E189"/>
    <mergeCell ref="B184:B188"/>
    <mergeCell ref="B190:E190"/>
    <mergeCell ref="B192:I192"/>
    <mergeCell ref="B193:B194"/>
    <mergeCell ref="C193:C194"/>
    <mergeCell ref="D193:D194"/>
    <mergeCell ref="E193:E194"/>
    <mergeCell ref="F193:H193"/>
    <mergeCell ref="I193:I194"/>
    <mergeCell ref="B172:E172"/>
    <mergeCell ref="B173:B174"/>
    <mergeCell ref="B175:E175"/>
    <mergeCell ref="B176:B182"/>
    <mergeCell ref="B166:I166"/>
    <mergeCell ref="B167:B168"/>
    <mergeCell ref="C167:C168"/>
    <mergeCell ref="D167:D168"/>
    <mergeCell ref="E167:E168"/>
    <mergeCell ref="F167:H167"/>
    <mergeCell ref="I167:I168"/>
    <mergeCell ref="B154:E154"/>
    <mergeCell ref="B161:E161"/>
    <mergeCell ref="B155:B160"/>
    <mergeCell ref="B162:E162"/>
    <mergeCell ref="B90:B91"/>
    <mergeCell ref="B117:B118"/>
    <mergeCell ref="B144:E144"/>
    <mergeCell ref="B145:B146"/>
    <mergeCell ref="B147:E147"/>
    <mergeCell ref="B137:I137"/>
    <mergeCell ref="B138:B139"/>
    <mergeCell ref="C138:C139"/>
    <mergeCell ref="D138:D139"/>
    <mergeCell ref="E138:E139"/>
    <mergeCell ref="F138:H138"/>
    <mergeCell ref="I138:I139"/>
    <mergeCell ref="I111:I112"/>
    <mergeCell ref="B92:E92"/>
    <mergeCell ref="B93:B99"/>
    <mergeCell ref="B100:E100"/>
    <mergeCell ref="B101:B104"/>
    <mergeCell ref="B105:E105"/>
    <mergeCell ref="B89:E89"/>
    <mergeCell ref="B84:B85"/>
    <mergeCell ref="C84:C85"/>
    <mergeCell ref="D84:D85"/>
    <mergeCell ref="E84:E85"/>
    <mergeCell ref="F84:H84"/>
    <mergeCell ref="B86:B88"/>
    <mergeCell ref="B83:I83"/>
    <mergeCell ref="B148:B153"/>
    <mergeCell ref="B113:B115"/>
    <mergeCell ref="B37:B38"/>
    <mergeCell ref="B33:B35"/>
    <mergeCell ref="B36:E36"/>
    <mergeCell ref="B40:B47"/>
    <mergeCell ref="B48:E48"/>
    <mergeCell ref="B30:I30"/>
    <mergeCell ref="F31:H31"/>
    <mergeCell ref="B31:B32"/>
    <mergeCell ref="I84:I85"/>
    <mergeCell ref="B81:E81"/>
    <mergeCell ref="B64:E64"/>
    <mergeCell ref="B75:E75"/>
    <mergeCell ref="B67:E67"/>
    <mergeCell ref="B68:B74"/>
    <mergeCell ref="B58:B59"/>
    <mergeCell ref="C58:C59"/>
    <mergeCell ref="D58:D59"/>
    <mergeCell ref="E58:E59"/>
    <mergeCell ref="C31:C32"/>
    <mergeCell ref="D31:D32"/>
    <mergeCell ref="E31:E32"/>
    <mergeCell ref="I31:I32"/>
    <mergeCell ref="B55:E55"/>
    <mergeCell ref="B2:I2"/>
    <mergeCell ref="F3:H3"/>
    <mergeCell ref="B5:B8"/>
    <mergeCell ref="B9:E9"/>
    <mergeCell ref="B12:E12"/>
    <mergeCell ref="I3:I4"/>
    <mergeCell ref="B10:B11"/>
    <mergeCell ref="B20:B26"/>
    <mergeCell ref="B27:E27"/>
    <mergeCell ref="B3:B4"/>
    <mergeCell ref="C3:C4"/>
    <mergeCell ref="D3:D4"/>
    <mergeCell ref="E3:E4"/>
    <mergeCell ref="B19:E19"/>
    <mergeCell ref="B13:B18"/>
    <mergeCell ref="B28:E28"/>
    <mergeCell ref="B39:E39"/>
    <mergeCell ref="B135:E135"/>
    <mergeCell ref="B116:E116"/>
    <mergeCell ref="B119:E119"/>
    <mergeCell ref="B127:E127"/>
    <mergeCell ref="B120:B126"/>
    <mergeCell ref="B134:E134"/>
    <mergeCell ref="B106:E106"/>
    <mergeCell ref="B110:I110"/>
    <mergeCell ref="B111:B112"/>
    <mergeCell ref="C111:C112"/>
    <mergeCell ref="D111:D112"/>
    <mergeCell ref="E111:E112"/>
    <mergeCell ref="F111:H111"/>
    <mergeCell ref="B49:B53"/>
    <mergeCell ref="I58:I59"/>
    <mergeCell ref="F58:H58"/>
    <mergeCell ref="B60:B63"/>
    <mergeCell ref="B65:B66"/>
    <mergeCell ref="B54:E54"/>
    <mergeCell ref="B57:I57"/>
    <mergeCell ref="B80:E80"/>
    <mergeCell ref="B76:B79"/>
    <mergeCell ref="B274:I274"/>
    <mergeCell ref="B275:B276"/>
    <mergeCell ref="C275:C276"/>
    <mergeCell ref="D275:D276"/>
    <mergeCell ref="E275:E276"/>
    <mergeCell ref="F275:H275"/>
    <mergeCell ref="I275:I276"/>
    <mergeCell ref="B280:E280"/>
    <mergeCell ref="B277:B279"/>
    <mergeCell ref="B281:B282"/>
    <mergeCell ref="B283:E283"/>
    <mergeCell ref="B284:B290"/>
    <mergeCell ref="B291:E291"/>
    <mergeCell ref="B296:E296"/>
    <mergeCell ref="B297:E297"/>
    <mergeCell ref="B299:I299"/>
    <mergeCell ref="B300:B301"/>
    <mergeCell ref="C300:C301"/>
    <mergeCell ref="D300:D301"/>
    <mergeCell ref="E300:E301"/>
    <mergeCell ref="F300:H300"/>
    <mergeCell ref="I300:I301"/>
    <mergeCell ref="B306:E306"/>
    <mergeCell ref="B307:B308"/>
    <mergeCell ref="B302:B305"/>
    <mergeCell ref="B309:E309"/>
    <mergeCell ref="B318:E318"/>
    <mergeCell ref="B325:E325"/>
    <mergeCell ref="B326:E326"/>
    <mergeCell ref="B330:I330"/>
    <mergeCell ref="B331:B332"/>
    <mergeCell ref="C331:C332"/>
    <mergeCell ref="D331:D332"/>
    <mergeCell ref="E331:E332"/>
    <mergeCell ref="F331:H331"/>
    <mergeCell ref="I331:I332"/>
    <mergeCell ref="B336:E336"/>
    <mergeCell ref="B333:B335"/>
    <mergeCell ref="B337:B338"/>
    <mergeCell ref="B339:E339"/>
    <mergeCell ref="B346:E346"/>
    <mergeCell ref="B347:B350"/>
    <mergeCell ref="B351:E351"/>
    <mergeCell ref="B352:E352"/>
    <mergeCell ref="B354:I354"/>
    <mergeCell ref="B340:B345"/>
    <mergeCell ref="B355:B356"/>
    <mergeCell ref="C355:C356"/>
    <mergeCell ref="D355:D356"/>
    <mergeCell ref="E355:E356"/>
    <mergeCell ref="F355:H355"/>
    <mergeCell ref="I355:I356"/>
    <mergeCell ref="B360:E360"/>
    <mergeCell ref="B361:B362"/>
    <mergeCell ref="B357:B359"/>
    <mergeCell ref="B363:E363"/>
    <mergeCell ref="B370:E370"/>
    <mergeCell ref="B375:E375"/>
    <mergeCell ref="B376:E376"/>
    <mergeCell ref="B381:I381"/>
    <mergeCell ref="B382:B383"/>
    <mergeCell ref="C382:C383"/>
    <mergeCell ref="D382:D383"/>
    <mergeCell ref="E382:E383"/>
    <mergeCell ref="F382:H382"/>
    <mergeCell ref="I382:I383"/>
    <mergeCell ref="B371:B374"/>
    <mergeCell ref="B364:B369"/>
    <mergeCell ref="B384:B387"/>
    <mergeCell ref="B388:E388"/>
    <mergeCell ref="B391:E391"/>
    <mergeCell ref="B389:B390"/>
    <mergeCell ref="B392:B398"/>
    <mergeCell ref="B399:E399"/>
    <mergeCell ref="B400:B403"/>
    <mergeCell ref="B404:E404"/>
    <mergeCell ref="B405:E405"/>
    <mergeCell ref="B456:E456"/>
    <mergeCell ref="B434:B435"/>
    <mergeCell ref="C434:C435"/>
    <mergeCell ref="D434:D435"/>
    <mergeCell ref="E434:E435"/>
    <mergeCell ref="F434:H434"/>
    <mergeCell ref="I434:I435"/>
    <mergeCell ref="B439:E439"/>
    <mergeCell ref="B440:B441"/>
    <mergeCell ref="B436:B438"/>
    <mergeCell ref="B263:B268"/>
    <mergeCell ref="B310:B317"/>
    <mergeCell ref="B319:B324"/>
    <mergeCell ref="B450:B454"/>
    <mergeCell ref="B425:B428"/>
    <mergeCell ref="B442:E442"/>
    <mergeCell ref="B449:E449"/>
    <mergeCell ref="B443:B448"/>
    <mergeCell ref="B414:B415"/>
    <mergeCell ref="B416:E416"/>
    <mergeCell ref="B424:E424"/>
    <mergeCell ref="B417:B423"/>
    <mergeCell ref="B429:E429"/>
    <mergeCell ref="B430:E430"/>
    <mergeCell ref="B433:I433"/>
    <mergeCell ref="B407:I407"/>
    <mergeCell ref="B408:B409"/>
    <mergeCell ref="C408:C409"/>
    <mergeCell ref="D408:D409"/>
    <mergeCell ref="E408:E409"/>
    <mergeCell ref="F408:H408"/>
    <mergeCell ref="I408:I409"/>
    <mergeCell ref="B410:B412"/>
    <mergeCell ref="B413:E413"/>
  </mergeCells>
  <pageMargins left="1.3779527559055118" right="0" top="0.98425196850393704" bottom="0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B22" sqref="B22"/>
    </sheetView>
  </sheetViews>
  <sheetFormatPr defaultRowHeight="15"/>
  <cols>
    <col min="3" max="3" width="31.42578125" customWidth="1"/>
    <col min="7" max="7" width="10.140625" customWidth="1"/>
  </cols>
  <sheetData>
    <row r="2" spans="1:8">
      <c r="A2" s="50" t="s">
        <v>128</v>
      </c>
      <c r="B2" s="51"/>
      <c r="C2" s="51"/>
      <c r="D2" s="51"/>
      <c r="E2" s="51"/>
      <c r="F2" s="51"/>
      <c r="G2" s="51"/>
      <c r="H2" s="52"/>
    </row>
    <row r="3" spans="1:8" ht="43.5" customHeight="1">
      <c r="A3" s="53" t="s">
        <v>1</v>
      </c>
      <c r="B3" s="53" t="s">
        <v>2</v>
      </c>
      <c r="C3" s="53" t="s">
        <v>40</v>
      </c>
      <c r="D3" s="53" t="s">
        <v>41</v>
      </c>
      <c r="E3" s="50" t="s">
        <v>5</v>
      </c>
      <c r="F3" s="51"/>
      <c r="G3" s="52"/>
      <c r="H3" s="7" t="s">
        <v>8</v>
      </c>
    </row>
    <row r="4" spans="1:8" ht="18" customHeight="1">
      <c r="A4" s="54"/>
      <c r="B4" s="54"/>
      <c r="C4" s="54"/>
      <c r="D4" s="54"/>
      <c r="E4" s="7" t="s">
        <v>29</v>
      </c>
      <c r="F4" s="7" t="s">
        <v>30</v>
      </c>
      <c r="G4" s="7" t="s">
        <v>31</v>
      </c>
      <c r="H4" s="7"/>
    </row>
    <row r="5" spans="1:8" ht="30" customHeight="1">
      <c r="A5" s="53" t="s">
        <v>6</v>
      </c>
      <c r="B5" s="7">
        <v>56</v>
      </c>
      <c r="C5" s="7" t="s">
        <v>189</v>
      </c>
      <c r="D5" s="7">
        <v>200</v>
      </c>
      <c r="E5" s="7">
        <v>6.22</v>
      </c>
      <c r="F5" s="7">
        <v>7.14</v>
      </c>
      <c r="G5" s="7">
        <v>25.94</v>
      </c>
      <c r="H5" s="7">
        <v>191</v>
      </c>
    </row>
    <row r="6" spans="1:8">
      <c r="A6" s="55"/>
      <c r="B6" s="7">
        <v>2</v>
      </c>
      <c r="C6" s="7" t="s">
        <v>7</v>
      </c>
      <c r="D6" s="7" t="s">
        <v>188</v>
      </c>
      <c r="E6" s="7">
        <v>4.5</v>
      </c>
      <c r="F6" s="7">
        <v>6.92</v>
      </c>
      <c r="G6" s="7">
        <v>24.66</v>
      </c>
      <c r="H6" s="7">
        <v>178.92</v>
      </c>
    </row>
    <row r="7" spans="1:8">
      <c r="A7" s="54"/>
      <c r="B7" s="7">
        <v>3</v>
      </c>
      <c r="C7" s="7" t="s">
        <v>129</v>
      </c>
      <c r="D7" s="7">
        <v>180</v>
      </c>
      <c r="E7" s="7">
        <v>2.5</v>
      </c>
      <c r="F7" s="7">
        <v>3.5</v>
      </c>
      <c r="G7" s="7">
        <v>17.010000000000002</v>
      </c>
      <c r="H7" s="7">
        <v>109.54</v>
      </c>
    </row>
    <row r="8" spans="1:8" ht="17.25" customHeight="1">
      <c r="A8" s="56" t="s">
        <v>9</v>
      </c>
      <c r="B8" s="57"/>
      <c r="C8" s="57"/>
      <c r="D8" s="58"/>
      <c r="E8" s="26">
        <v>13.219999999999999</v>
      </c>
      <c r="F8" s="26">
        <v>17.559999999999999</v>
      </c>
      <c r="G8" s="26">
        <v>67.61</v>
      </c>
      <c r="H8" s="26">
        <v>479.46</v>
      </c>
    </row>
    <row r="9" spans="1:8" ht="20.25" customHeight="1">
      <c r="A9" s="53" t="s">
        <v>10</v>
      </c>
      <c r="B9" s="7" t="s">
        <v>18</v>
      </c>
      <c r="C9" s="7" t="s">
        <v>66</v>
      </c>
      <c r="D9" s="7">
        <v>250</v>
      </c>
      <c r="E9" s="7">
        <v>0</v>
      </c>
      <c r="F9" s="7">
        <v>0</v>
      </c>
      <c r="G9" s="7">
        <v>0</v>
      </c>
      <c r="H9" s="7">
        <v>0</v>
      </c>
    </row>
    <row r="10" spans="1:8">
      <c r="A10" s="54"/>
      <c r="B10" s="7" t="s">
        <v>18</v>
      </c>
      <c r="C10" s="7" t="s">
        <v>48</v>
      </c>
      <c r="D10" s="7">
        <v>180</v>
      </c>
      <c r="E10" s="7">
        <v>0</v>
      </c>
      <c r="F10" s="7">
        <v>0</v>
      </c>
      <c r="G10" s="7">
        <v>17</v>
      </c>
      <c r="H10" s="7">
        <v>80</v>
      </c>
    </row>
    <row r="11" spans="1:8" ht="18" customHeight="1">
      <c r="A11" s="56" t="s">
        <v>12</v>
      </c>
      <c r="B11" s="57"/>
      <c r="C11" s="57"/>
      <c r="D11" s="58"/>
      <c r="E11" s="26">
        <v>0</v>
      </c>
      <c r="F11" s="26">
        <v>0</v>
      </c>
      <c r="G11" s="26">
        <v>17</v>
      </c>
      <c r="H11" s="26">
        <v>80</v>
      </c>
    </row>
    <row r="12" spans="1:8">
      <c r="A12" s="53" t="s">
        <v>13</v>
      </c>
      <c r="B12" s="7">
        <v>79</v>
      </c>
      <c r="C12" s="7" t="s">
        <v>119</v>
      </c>
      <c r="D12" s="7">
        <v>60</v>
      </c>
      <c r="E12" s="7">
        <v>0.7</v>
      </c>
      <c r="F12" s="7">
        <v>1.2</v>
      </c>
      <c r="G12" s="7">
        <v>4.3</v>
      </c>
      <c r="H12" s="7">
        <v>30.6</v>
      </c>
    </row>
    <row r="13" spans="1:8" ht="30">
      <c r="A13" s="55"/>
      <c r="B13" s="7">
        <v>60</v>
      </c>
      <c r="C13" s="7" t="s">
        <v>74</v>
      </c>
      <c r="D13" s="7" t="s">
        <v>75</v>
      </c>
      <c r="E13" s="7">
        <v>3.27</v>
      </c>
      <c r="F13" s="7">
        <v>4.09</v>
      </c>
      <c r="G13" s="7">
        <v>16.75</v>
      </c>
      <c r="H13" s="7">
        <v>110.11</v>
      </c>
    </row>
    <row r="14" spans="1:8">
      <c r="A14" s="55"/>
      <c r="B14" s="7">
        <v>20</v>
      </c>
      <c r="C14" s="7" t="s">
        <v>130</v>
      </c>
      <c r="D14" s="7" t="s">
        <v>131</v>
      </c>
      <c r="E14" s="7">
        <v>12.64</v>
      </c>
      <c r="F14" s="7">
        <v>10.53</v>
      </c>
      <c r="G14" s="7">
        <v>12.9</v>
      </c>
      <c r="H14" s="7">
        <v>195.55</v>
      </c>
    </row>
    <row r="15" spans="1:8">
      <c r="A15" s="55"/>
      <c r="B15" s="7">
        <v>106</v>
      </c>
      <c r="C15" s="7" t="s">
        <v>56</v>
      </c>
      <c r="D15" s="7">
        <v>130</v>
      </c>
      <c r="E15" s="7">
        <v>3.61</v>
      </c>
      <c r="F15" s="7">
        <v>4.68</v>
      </c>
      <c r="G15" s="7">
        <v>23.7</v>
      </c>
      <c r="H15" s="7">
        <v>20.32</v>
      </c>
    </row>
    <row r="16" spans="1:8" ht="27" customHeight="1">
      <c r="A16" s="55"/>
      <c r="B16" s="7">
        <v>31</v>
      </c>
      <c r="C16" s="7" t="s">
        <v>54</v>
      </c>
      <c r="D16" s="7">
        <v>180</v>
      </c>
      <c r="E16" s="7">
        <v>0.24</v>
      </c>
      <c r="F16" s="7">
        <v>0</v>
      </c>
      <c r="G16" s="7">
        <v>38.76</v>
      </c>
      <c r="H16" s="7">
        <v>150.36000000000001</v>
      </c>
    </row>
    <row r="17" spans="1:8">
      <c r="A17" s="55"/>
      <c r="B17" s="7" t="s">
        <v>18</v>
      </c>
      <c r="C17" s="7" t="s">
        <v>20</v>
      </c>
      <c r="D17" s="7">
        <v>50</v>
      </c>
      <c r="E17" s="7">
        <v>2.2400000000000002</v>
      </c>
      <c r="F17" s="7">
        <v>0.44</v>
      </c>
      <c r="G17" s="7">
        <v>15</v>
      </c>
      <c r="H17" s="7">
        <v>65.599999999999994</v>
      </c>
    </row>
    <row r="18" spans="1:8">
      <c r="A18" s="54"/>
      <c r="B18" s="7" t="s">
        <v>18</v>
      </c>
      <c r="C18" s="7" t="s">
        <v>19</v>
      </c>
      <c r="D18" s="7">
        <v>50</v>
      </c>
      <c r="E18" s="7">
        <v>2.8</v>
      </c>
      <c r="F18" s="7">
        <v>0.4</v>
      </c>
      <c r="G18" s="7">
        <v>24.3</v>
      </c>
      <c r="H18" s="7">
        <v>109</v>
      </c>
    </row>
    <row r="19" spans="1:8" ht="22.5" customHeight="1">
      <c r="A19" s="56" t="s">
        <v>21</v>
      </c>
      <c r="B19" s="57"/>
      <c r="C19" s="57"/>
      <c r="D19" s="58"/>
      <c r="E19" s="26">
        <v>25.499999999999996</v>
      </c>
      <c r="F19" s="26">
        <v>21.34</v>
      </c>
      <c r="G19" s="26">
        <v>135.71</v>
      </c>
      <c r="H19" s="26">
        <v>681.54</v>
      </c>
    </row>
    <row r="20" spans="1:8" ht="21" customHeight="1">
      <c r="A20" s="53" t="s">
        <v>22</v>
      </c>
      <c r="B20" s="7">
        <v>9</v>
      </c>
      <c r="C20" s="7" t="s">
        <v>76</v>
      </c>
      <c r="D20" s="7">
        <v>60</v>
      </c>
      <c r="E20" s="7">
        <v>2.5</v>
      </c>
      <c r="F20" s="7">
        <v>0.08</v>
      </c>
      <c r="G20" s="7">
        <v>4.17</v>
      </c>
      <c r="H20" s="7">
        <v>27.5</v>
      </c>
    </row>
    <row r="21" spans="1:8">
      <c r="A21" s="55"/>
      <c r="B21" s="7">
        <v>62</v>
      </c>
      <c r="C21" s="7" t="s">
        <v>78</v>
      </c>
      <c r="D21" s="7">
        <v>90</v>
      </c>
      <c r="E21" s="7">
        <v>6.24</v>
      </c>
      <c r="F21" s="7">
        <v>7.67</v>
      </c>
      <c r="G21" s="7">
        <v>2.67</v>
      </c>
      <c r="H21" s="7">
        <v>103</v>
      </c>
    </row>
    <row r="22" spans="1:8" ht="19.5" customHeight="1">
      <c r="A22" s="55"/>
      <c r="B22" s="7">
        <v>100</v>
      </c>
      <c r="C22" s="7" t="s">
        <v>211</v>
      </c>
      <c r="D22" s="7" t="s">
        <v>209</v>
      </c>
      <c r="E22" s="7">
        <v>21.8</v>
      </c>
      <c r="F22" s="7">
        <v>22.36</v>
      </c>
      <c r="G22" s="7">
        <v>49</v>
      </c>
      <c r="H22" s="7">
        <v>499.83</v>
      </c>
    </row>
    <row r="23" spans="1:8">
      <c r="A23" s="55"/>
      <c r="B23" s="7">
        <v>55</v>
      </c>
      <c r="C23" s="7" t="s">
        <v>38</v>
      </c>
      <c r="D23" s="7">
        <v>180</v>
      </c>
      <c r="E23" s="7">
        <v>0.04</v>
      </c>
      <c r="F23" s="7">
        <v>0</v>
      </c>
      <c r="G23" s="7">
        <v>12.13</v>
      </c>
      <c r="H23" s="7">
        <v>50</v>
      </c>
    </row>
    <row r="24" spans="1:8">
      <c r="A24" s="54"/>
      <c r="B24" s="7">
        <v>13</v>
      </c>
      <c r="C24" s="7" t="s">
        <v>146</v>
      </c>
      <c r="D24" s="7">
        <v>100</v>
      </c>
      <c r="E24" s="7">
        <v>1.36</v>
      </c>
      <c r="F24" s="7">
        <v>0.46</v>
      </c>
      <c r="G24" s="7">
        <v>18.899999999999999</v>
      </c>
      <c r="H24" s="7">
        <v>86.4</v>
      </c>
    </row>
    <row r="25" spans="1:8" ht="18" customHeight="1">
      <c r="A25" s="56" t="s">
        <v>26</v>
      </c>
      <c r="B25" s="57"/>
      <c r="C25" s="57"/>
      <c r="D25" s="58"/>
      <c r="E25" s="26">
        <f>E20+E21+E22+E23+E24</f>
        <v>31.939999999999998</v>
      </c>
      <c r="F25" s="26">
        <f t="shared" ref="F25:G25" si="0">F20+F21+F22+F23+F24</f>
        <v>30.57</v>
      </c>
      <c r="G25" s="26">
        <f t="shared" si="0"/>
        <v>86.87</v>
      </c>
      <c r="H25" s="26">
        <f>H20+H21+H22+H23+H24</f>
        <v>766.7299999999999</v>
      </c>
    </row>
    <row r="26" spans="1:8" ht="15.75" customHeight="1">
      <c r="A26" s="56" t="s">
        <v>132</v>
      </c>
      <c r="B26" s="57"/>
      <c r="C26" s="57"/>
      <c r="D26" s="58"/>
      <c r="E26" s="26">
        <f>E8+E11+E19+E25</f>
        <v>70.66</v>
      </c>
      <c r="F26" s="26">
        <f t="shared" ref="F26:H26" si="1">F8+F11+F19+F25</f>
        <v>69.47</v>
      </c>
      <c r="G26" s="26">
        <f t="shared" si="1"/>
        <v>307.19</v>
      </c>
      <c r="H26" s="26">
        <f t="shared" si="1"/>
        <v>2007.73</v>
      </c>
    </row>
  </sheetData>
  <mergeCells count="15">
    <mergeCell ref="A20:A24"/>
    <mergeCell ref="A25:D25"/>
    <mergeCell ref="A26:D26"/>
    <mergeCell ref="A5:A7"/>
    <mergeCell ref="A8:D8"/>
    <mergeCell ref="A9:A10"/>
    <mergeCell ref="A11:D11"/>
    <mergeCell ref="A12:A18"/>
    <mergeCell ref="A19:D19"/>
    <mergeCell ref="A2:H2"/>
    <mergeCell ref="E3:G3"/>
    <mergeCell ref="A3:A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</vt:lpstr>
      <vt:lpstr>19 день с сырниками для 3-7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 д м и н</cp:lastModifiedBy>
  <cp:lastPrinted>2022-01-21T12:01:24Z</cp:lastPrinted>
  <dcterms:created xsi:type="dcterms:W3CDTF">2021-04-13T08:19:36Z</dcterms:created>
  <dcterms:modified xsi:type="dcterms:W3CDTF">2024-02-11T10:17:14Z</dcterms:modified>
</cp:coreProperties>
</file>